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rancisco\Desktop\Sección A\A3 - Ventas\"/>
    </mc:Choice>
  </mc:AlternateContent>
  <xr:revisionPtr revIDLastSave="0" documentId="13_ncr:1_{311DDE1E-0882-4F57-8868-1524ACD4B62D}" xr6:coauthVersionLast="47" xr6:coauthVersionMax="47" xr10:uidLastSave="{00000000-0000-0000-0000-000000000000}"/>
  <bookViews>
    <workbookView xWindow="-28920" yWindow="-120" windowWidth="29040" windowHeight="16440" tabRatio="584" activeTab="1" xr2:uid="{00000000-000D-0000-FFFF-FFFF00000000}"/>
  </bookViews>
  <sheets>
    <sheet name="FE(1)" sheetId="1" r:id="rId1"/>
    <sheet name="NC(1)" sheetId="4" r:id="rId2"/>
    <sheet name="ND(1)" sheetId="5" r:id="rId3"/>
    <sheet name="BOL" sheetId="9" r:id="rId4"/>
    <sheet name="PDC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9" l="1"/>
  <c r="R19" i="9"/>
  <c r="N12" i="9"/>
  <c r="N13" i="9" s="1"/>
  <c r="N11" i="9"/>
  <c r="M10" i="9"/>
  <c r="L12" i="9"/>
  <c r="L11" i="9"/>
  <c r="L10" i="9"/>
  <c r="W19" i="5"/>
  <c r="V19" i="5"/>
  <c r="R12" i="5"/>
  <c r="R13" i="5" s="1"/>
  <c r="R11" i="5"/>
  <c r="Q10" i="5"/>
  <c r="W19" i="4"/>
  <c r="V19" i="4"/>
  <c r="Q12" i="4"/>
  <c r="P12" i="4"/>
  <c r="Q11" i="4"/>
  <c r="P11" i="4"/>
  <c r="R10" i="4"/>
  <c r="P10" i="4"/>
  <c r="W19" i="1"/>
  <c r="V19" i="1"/>
  <c r="R12" i="1"/>
  <c r="R11" i="1"/>
  <c r="Q10" i="1"/>
  <c r="P11" i="1"/>
  <c r="P12" i="1"/>
  <c r="P10" i="1"/>
  <c r="F19" i="9"/>
  <c r="F18" i="9"/>
  <c r="M13" i="9"/>
  <c r="J20" i="5"/>
  <c r="Q13" i="5"/>
  <c r="R13" i="1"/>
  <c r="Q13" i="1"/>
  <c r="J27" i="5"/>
  <c r="J20" i="4"/>
  <c r="J27" i="4" s="1"/>
  <c r="J20" i="1"/>
  <c r="J27" i="1" s="1"/>
  <c r="J28" i="5" l="1"/>
  <c r="J30" i="5" s="1"/>
  <c r="J28" i="4"/>
  <c r="J28" i="1"/>
  <c r="J30" i="1" s="1"/>
  <c r="J30" i="4" l="1"/>
  <c r="Q13" i="4" s="1"/>
  <c r="R13" i="4"/>
</calcChain>
</file>

<file path=xl/sharedStrings.xml><?xml version="1.0" encoding="utf-8"?>
<sst xmlns="http://schemas.openxmlformats.org/spreadsheetml/2006/main" count="548" uniqueCount="383">
  <si>
    <t>SEÑOR(ES):</t>
  </si>
  <si>
    <t>FACTURA ELECTRÓNICA</t>
  </si>
  <si>
    <t>S.i.i.- VINA DEL MAR</t>
  </si>
  <si>
    <t>R.U.T.:</t>
  </si>
  <si>
    <t>GIRO:</t>
  </si>
  <si>
    <t>DIRECCION:</t>
  </si>
  <si>
    <t>COMUNA</t>
  </si>
  <si>
    <t>CONTACTO</t>
  </si>
  <si>
    <t>TIPO DE COMPRA:</t>
  </si>
  <si>
    <t>.</t>
  </si>
  <si>
    <t>Código</t>
  </si>
  <si>
    <t>Descripción</t>
  </si>
  <si>
    <t>Cantidad</t>
  </si>
  <si>
    <t>Precio</t>
  </si>
  <si>
    <t>%Impto. Adic.*</t>
  </si>
  <si>
    <t>%Desc.</t>
  </si>
  <si>
    <t>Valor</t>
  </si>
  <si>
    <t>-</t>
  </si>
  <si>
    <t>Pagos</t>
  </si>
  <si>
    <t>DEL GIRO</t>
  </si>
  <si>
    <t>CIUDAD</t>
  </si>
  <si>
    <r>
      <rPr>
        <sz val="11"/>
        <color rgb="FF002060"/>
        <rFont val="Arial"/>
        <family val="2"/>
      </rPr>
      <t xml:space="preserve">Forma de pago: </t>
    </r>
    <r>
      <rPr>
        <sz val="11"/>
        <color theme="1"/>
        <rFont val="Arial"/>
        <family val="2"/>
      </rPr>
      <t>Contado</t>
    </r>
  </si>
  <si>
    <t>MONTO NETO</t>
  </si>
  <si>
    <t>I.V.A 19%</t>
  </si>
  <si>
    <t>IMPUESTO ADICIONAL</t>
  </si>
  <si>
    <t>TOTAL</t>
  </si>
  <si>
    <t>Verduras x Kg</t>
  </si>
  <si>
    <t>NOTA DE CRÉDITO</t>
  </si>
  <si>
    <t>ELECTRONICA</t>
  </si>
  <si>
    <t>Referencias</t>
  </si>
  <si>
    <t>Descuento por oferta - Fact. Electrónica N°1</t>
  </si>
  <si>
    <t>Confección del libro diario</t>
  </si>
  <si>
    <t>Cuentas</t>
  </si>
  <si>
    <t>Debe</t>
  </si>
  <si>
    <t>Haber</t>
  </si>
  <si>
    <t>Fecha</t>
  </si>
  <si>
    <t>NOTA DE DÉBITO</t>
  </si>
  <si>
    <t>REGISTRO DE OPERACIONES</t>
  </si>
  <si>
    <t>N° CORRELATIVO</t>
  </si>
  <si>
    <t>TIPO OPERACIÓN (FLUJO INGRESO = 1; FLUJO EGRESO = 2)</t>
  </si>
  <si>
    <t>N° DE DOCUMENTO</t>
  </si>
  <si>
    <t>TIPO DOCUMENTO</t>
  </si>
  <si>
    <t>RUT EMISOR</t>
  </si>
  <si>
    <t>FECHA OPERACIÓN</t>
  </si>
  <si>
    <t>GLOSA DE OPERACIÓN</t>
  </si>
  <si>
    <t>MONTO TOTAL FLUJO DE INGRESO O EGRESO</t>
  </si>
  <si>
    <t>MONTO QUE AFECTA LA BASE IMPONIBLE</t>
  </si>
  <si>
    <t>EJEMPLO DE PLAN DE CUENTAS</t>
  </si>
  <si>
    <t>( También puedes revisarlo en https://blog.nubox.com/contadores/que-es-un-plan-de-cuentas )</t>
  </si>
  <si>
    <t xml:space="preserve">1 - ACTIVOS </t>
  </si>
  <si>
    <t xml:space="preserve"> 11 - ACTIVO CIRCULANTE </t>
  </si>
  <si>
    <t xml:space="preserve"> 1101 - DISPONIBLE </t>
  </si>
  <si>
    <t xml:space="preserve"> 1101-01 - CUENTA CAJA </t>
  </si>
  <si>
    <t xml:space="preserve"> 1101-02 - BANCO DEL DESARROLLO </t>
  </si>
  <si>
    <t xml:space="preserve"> 1102-01 - DEPOSITOS A PLAZO </t>
  </si>
  <si>
    <t xml:space="preserve"> 1103 - VALORES NEGOCIABLES </t>
  </si>
  <si>
    <t xml:space="preserve"> 1103-01 - ACCIONES </t>
  </si>
  <si>
    <t xml:space="preserve"> 1104 - DEUDORES POR VENTAS </t>
  </si>
  <si>
    <t xml:space="preserve"> 1105-01 - LETRAS EN CARTERA </t>
  </si>
  <si>
    <t xml:space="preserve"> 1105-10 - CHEQUES POR COBRAR </t>
  </si>
  <si>
    <t xml:space="preserve"> 1105-17 - DOCUMENTOS PROTESTADOS </t>
  </si>
  <si>
    <t xml:space="preserve"> 1106 - DEUDORES VARIOS </t>
  </si>
  <si>
    <t xml:space="preserve"> 1106-02 - DEUDORES VARIOS </t>
  </si>
  <si>
    <t xml:space="preserve"> 1106-03 - PRESTAMOS TRABAJADORES </t>
  </si>
  <si>
    <t xml:space="preserve"> 1106-05 - EMPRESAS RELACIONADAS </t>
  </si>
  <si>
    <t xml:space="preserve"> 1106-07 - FONDOS A RENDIR </t>
  </si>
  <si>
    <t xml:space="preserve"> 1107 - DEUDORES INCOBRABLES </t>
  </si>
  <si>
    <t xml:space="preserve"> 1107-01 - DEUDORES INCOBRABLES </t>
  </si>
  <si>
    <t xml:space="preserve"> 1108 - IMPTOS. POR RECUPERAR </t>
  </si>
  <si>
    <t xml:space="preserve"> 1108-01 - PAGOS PROVISIONALES </t>
  </si>
  <si>
    <t xml:space="preserve"> 1108-02 - IVA CREDITO FISCAL </t>
  </si>
  <si>
    <t xml:space="preserve"> 1108-04 - CREDITO ART. 33 BIS </t>
  </si>
  <si>
    <t xml:space="preserve"> 1108-06 - CREDITO SENCE </t>
  </si>
  <si>
    <t xml:space="preserve"> 1109 - EXISTENCIAS </t>
  </si>
  <si>
    <t xml:space="preserve"> 1109-01 - MERCADERIAS </t>
  </si>
  <si>
    <t xml:space="preserve"> 1109-02 - MATERIAS PRIMAS </t>
  </si>
  <si>
    <t xml:space="preserve"> 1109-03 - MATERIALES </t>
  </si>
  <si>
    <t xml:space="preserve"> 1109-04 - PRODUCTOS FABRICADOS </t>
  </si>
  <si>
    <t xml:space="preserve"> 1109-05 - PRODUCTOS EN PROCESO </t>
  </si>
  <si>
    <t xml:space="preserve"> 1109-06 - ENVASES </t>
  </si>
  <si>
    <t xml:space="preserve"> 1109-07 - INSUMOS</t>
  </si>
  <si>
    <t xml:space="preserve"> 1110 - GASTOS ANTICIPADOS </t>
  </si>
  <si>
    <t xml:space="preserve"> 1110-01 - COMERCIO EXTERIOR </t>
  </si>
  <si>
    <t xml:space="preserve"> 1110-03 - SEGUROS </t>
  </si>
  <si>
    <t xml:space="preserve"> 1110-05 - FLUCT. CREDITOS LARGO PLAZO </t>
  </si>
  <si>
    <t xml:space="preserve"> 1110-06 - REMODELACION LOCALES </t>
  </si>
  <si>
    <t xml:space="preserve"> 1110-07 - ORG. Y PUESTA EN MARCHA </t>
  </si>
  <si>
    <t xml:space="preserve"> 1111 - CTAS. CTES. SOCIOS </t>
  </si>
  <si>
    <t xml:space="preserve"> 1111-01 - RETIRO SOCIOS </t>
  </si>
  <si>
    <t> 1111-02 - RETIROS REINVERSION</t>
  </si>
  <si>
    <t xml:space="preserve"> 1112 - GASTOS DIFERIDOS </t>
  </si>
  <si>
    <t xml:space="preserve"> 1112-01 - GASTOS REORGANIZACION </t>
  </si>
  <si>
    <t xml:space="preserve"> 1113 - CUENTAS OBLIGADAS SOCIOS </t>
  </si>
  <si>
    <t xml:space="preserve"> 1113-01 - CUENTAS OBLIGADAS SOCIOS </t>
  </si>
  <si>
    <t xml:space="preserve"> 1115 - GASTOS TRIBUTARIOS </t>
  </si>
  <si>
    <t xml:space="preserve"> 1115-01 - GASTOS TRIBUTARIOS </t>
  </si>
  <si>
    <t xml:space="preserve"> 1117 - IMPORTACIONES EN TRANSITO </t>
  </si>
  <si>
    <t xml:space="preserve"> 1117-01 - CTA. IMPORTACIONES </t>
  </si>
  <si>
    <t xml:space="preserve"> 1118 - GASTOS RECHAZADOS </t>
  </si>
  <si>
    <t xml:space="preserve"> 1118-01 - GASTOS RECHAZADOS </t>
  </si>
  <si>
    <t xml:space="preserve"> 12 - ACTIVO FIJO </t>
  </si>
  <si>
    <t xml:space="preserve"> 1202 - BIENES RAICES </t>
  </si>
  <si>
    <t xml:space="preserve"> 1202-01 - BIENES RAICES </t>
  </si>
  <si>
    <t xml:space="preserve"> 1204 - VEHICULOS Y EQUIP. TRANSP. </t>
  </si>
  <si>
    <t xml:space="preserve"> 1204-01 - VEHICULOS </t>
  </si>
  <si>
    <t xml:space="preserve"> 1205 - MAQUINARIAS Y EQUIPOS </t>
  </si>
  <si>
    <t xml:space="preserve"> 1205-01 - MAQUINARIAS </t>
  </si>
  <si>
    <t xml:space="preserve"> 1207 - DEPRECIACION ACUMULADA (-) </t>
  </si>
  <si>
    <t xml:space="preserve"> 1207-01 - DEPRECIACION ACUMULADA (-) </t>
  </si>
  <si>
    <t xml:space="preserve"> 1208 - DEPRECIACION EJERCICIO (-) </t>
  </si>
  <si>
    <t xml:space="preserve"> 1208-01 - DEPRECIACION EJERCICIO (-) </t>
  </si>
  <si>
    <t xml:space="preserve"> 1209 - OTROS ACTIVOS FIJOS </t>
  </si>
  <si>
    <t xml:space="preserve"> 1209-01 - MUEBLES UTILES E INSTALACIONES </t>
  </si>
  <si>
    <t xml:space="preserve"> 1209-02 - HERRAMIENTAS Y ENSERES </t>
  </si>
  <si>
    <t xml:space="preserve"> 13 - OTROS ACTIVOS </t>
  </si>
  <si>
    <t xml:space="preserve"> 1301 - DERECHOS OTRAS EMPRESAS </t>
  </si>
  <si>
    <t xml:space="preserve"> 1301-01 - DERECHOS OTRAS EMPRESAS </t>
  </si>
  <si>
    <t xml:space="preserve"> 1303 - DERECHOS DE LLAVES </t>
  </si>
  <si>
    <t xml:space="preserve"> 1303-01 - DERECHOS DE LLAVES </t>
  </si>
  <si>
    <t xml:space="preserve"> 1305 - FLUCTUACION DE VALORES </t>
  </si>
  <si>
    <t xml:space="preserve"> 1305-01 - FLUCTUACION DE VALORES </t>
  </si>
  <si>
    <t xml:space="preserve"> 1306 - MARCAS COMERCIALES </t>
  </si>
  <si>
    <t xml:space="preserve"> 1306-01 - MARCAS COMERCIALES </t>
  </si>
  <si>
    <t xml:space="preserve"> 19 - CUENTAS DE ORDEN DEBE </t>
  </si>
  <si>
    <t xml:space="preserve"> 1903 - BOLETAS DE GARANTIA </t>
  </si>
  <si>
    <t xml:space="preserve"> 1903-01 - BOLETAS DE GARANTIA </t>
  </si>
  <si>
    <t xml:space="preserve"> 1904 - LETRAS DESCONTADAS </t>
  </si>
  <si>
    <t xml:space="preserve"> 1904-01 - LETRAS DESCONTADAS </t>
  </si>
  <si>
    <t xml:space="preserve"> 1905 - DOCUMENTOS EN GARANTIA </t>
  </si>
  <si>
    <t xml:space="preserve"> 1905-01 - DOCUMENTOS EN GARANTIAS </t>
  </si>
  <si>
    <t xml:space="preserve"> 1906 - ACCIONES SUSCRITAS </t>
  </si>
  <si>
    <t xml:space="preserve"> 1906-01 - ACCIONES SUSCRITAS </t>
  </si>
  <si>
    <t xml:space="preserve">2 - PASIVOS </t>
  </si>
  <si>
    <t xml:space="preserve"> 21 - PASIVO CIRCULANTE </t>
  </si>
  <si>
    <t xml:space="preserve"> 2101 - BANCOS ACREEDORES </t>
  </si>
  <si>
    <t xml:space="preserve"> 2101-01 - BANCO DEL DESARROLLO </t>
  </si>
  <si>
    <t xml:space="preserve"> 2104 - DIVIDENDOS POR PAGAR </t>
  </si>
  <si>
    <t xml:space="preserve"> 2104-01 - DIVIDENDOS POR PAGAR </t>
  </si>
  <si>
    <t xml:space="preserve"> 2105 - CUENTAS POR PAGAR </t>
  </si>
  <si>
    <t xml:space="preserve"> 2106-01 - LETRAS POR PAGAR </t>
  </si>
  <si>
    <t xml:space="preserve"> 2106-03 - CREDITOS DOCUMENTARIOS </t>
  </si>
  <si>
    <t xml:space="preserve"> 2107 - ACREEDORES VARIOS </t>
  </si>
  <si>
    <t xml:space="preserve"> 2107-04 - OTROS ACREEDORES VARIOS </t>
  </si>
  <si>
    <t xml:space="preserve"> 2108 - PROVIS. Y RETENCIONES </t>
  </si>
  <si>
    <t xml:space="preserve"> 2108-01 - PROVISION PPM </t>
  </si>
  <si>
    <t xml:space="preserve"> 2108-02 - IVA DEBITO FISCAL </t>
  </si>
  <si>
    <t xml:space="preserve"> 2108-03 - IMPUESTO UNICO TRABAJADORES </t>
  </si>
  <si>
    <t xml:space="preserve"> 2108-04 - RETENCION PROFESIONALES </t>
  </si>
  <si>
    <t xml:space="preserve"> 2108-07 - AFP </t>
  </si>
  <si>
    <t xml:space="preserve"> 2108-08 - CCAF E INST. DE SEGURIDAD </t>
  </si>
  <si>
    <t xml:space="preserve"> 2108-09 - CIA. SEGUROS DE VIDA </t>
  </si>
  <si>
    <t xml:space="preserve"> 2108-13 - FONASA </t>
  </si>
  <si>
    <t xml:space="preserve"> 2108-20 - ISAPRES </t>
  </si>
  <si>
    <t xml:space="preserve"> 2108-24 - INST.NORMALIZ.PREVISIONAL </t>
  </si>
  <si>
    <t xml:space="preserve"> 2109 - PROV. IMPUESTO RENTA </t>
  </si>
  <si>
    <t xml:space="preserve"> 2109-01 - PROV. IMPUESTO RENTA </t>
  </si>
  <si>
    <t xml:space="preserve"> 2110 - INGRESOS ADELANTADOS </t>
  </si>
  <si>
    <t xml:space="preserve"> 2110-02 - OTROS INGR. ADELANTADOS </t>
  </si>
  <si>
    <t xml:space="preserve"> 2110-04 - ANTICIPO CLIENTES </t>
  </si>
  <si>
    <t xml:space="preserve"> 2111 - CUENTAS TRASPASOS </t>
  </si>
  <si>
    <t xml:space="preserve"> 2111-55 - TRASPASOS ENTRE BANCOS </t>
  </si>
  <si>
    <t xml:space="preserve"> 2111-57 - TRASPASOS REAPERTURA </t>
  </si>
  <si>
    <t xml:space="preserve"> 2111-58 - TRASPASOS CAJAS </t>
  </si>
  <si>
    <t xml:space="preserve"> 2111-59 - TRASPASOS POR DISTRIBUIR </t>
  </si>
  <si>
    <t xml:space="preserve"> 2111-80 - CANJES </t>
  </si>
  <si>
    <t xml:space="preserve"> 2111-90 - TRASPASOS VARIOS </t>
  </si>
  <si>
    <t xml:space="preserve"> 2112 - CTAS. CTES. SOCIOS </t>
  </si>
  <si>
    <t xml:space="preserve"> 2112-01 - APORTES TRANSITORIOS SOCIOS </t>
  </si>
  <si>
    <t xml:space="preserve"> 2112-02 - DIST. UTILIDADES SOCIOS </t>
  </si>
  <si>
    <t xml:space="preserve"> 2116 - CUENTAS PROVEEDORES </t>
  </si>
  <si>
    <t xml:space="preserve"> 2201 - CREDITOS LARGO PLAZO </t>
  </si>
  <si>
    <t xml:space="preserve"> 2201-01 - CREDITOS LARGO PLAZO </t>
  </si>
  <si>
    <t xml:space="preserve"> 2202 - D ADUANA DIFERIDOS </t>
  </si>
  <si>
    <t xml:space="preserve"> 2202-01 - D ADUANA DIFERIDOS </t>
  </si>
  <si>
    <t xml:space="preserve"> 2203 - DOC. POR PAGAR L PLAZO </t>
  </si>
  <si>
    <t xml:space="preserve"> 2203-01 - DOC. POR PAGAR L PLAZO </t>
  </si>
  <si>
    <t xml:space="preserve"> 2206 - PROVISIONES VARIAS </t>
  </si>
  <si>
    <t xml:space="preserve"> 2206-01 - INDEMNIZ. AÑOS SERVICIO </t>
  </si>
  <si>
    <t xml:space="preserve"> 2207 - CREDITOS REAJUSTABLES </t>
  </si>
  <si>
    <t xml:space="preserve"> 2207-01 - MUTUOS REAJUSTABLES </t>
  </si>
  <si>
    <t xml:space="preserve"> 23 - PATRIMONIO </t>
  </si>
  <si>
    <t xml:space="preserve"> 2301 - C A P I T A L </t>
  </si>
  <si>
    <t xml:space="preserve"> 2301-01 - C A P I T A L </t>
  </si>
  <si>
    <t xml:space="preserve"> 2302 - RESERVAS DE REVALORIZACION </t>
  </si>
  <si>
    <t xml:space="preserve"> 2302-02 - REVALORIZAC CAPITAL PROPIO </t>
  </si>
  <si>
    <t xml:space="preserve"> 2302-03 - OTRAS REVALORIZACIONES </t>
  </si>
  <si>
    <t> 2304 - FLUCTUACION DE VALORES</t>
  </si>
  <si>
    <t xml:space="preserve"> 2304-01 - FLUCTUACION DE VALORES </t>
  </si>
  <si>
    <t xml:space="preserve"> 2305 - UTILIDAD (PERDIDA) RET. </t>
  </si>
  <si>
    <t xml:space="preserve"> 2305-04 - PERDIDAS ACUMULADAS (-) </t>
  </si>
  <si>
    <t xml:space="preserve"> 2305-05 - UTILIDAD (PERDIDA) EJERC. </t>
  </si>
  <si>
    <t xml:space="preserve"> 2305-06 - UTILIDADES ACUMULADAS </t>
  </si>
  <si>
    <t xml:space="preserve"> 29 - CUENTAS DE ORDEN HABER </t>
  </si>
  <si>
    <t xml:space="preserve"> 2903 - RESPONS. BOLETAS GARANTIA </t>
  </si>
  <si>
    <t xml:space="preserve"> 2903-01 - RESPONS. BOLETAS GARANTIA </t>
  </si>
  <si>
    <t xml:space="preserve"> 2904 - RESP. LETRAS DESCONTADAS </t>
  </si>
  <si>
    <t xml:space="preserve"> 2904-01 - RESP. LETRAS DESCONTADAS </t>
  </si>
  <si>
    <t xml:space="preserve"> 2905 - RESP.DOCUMENTOS EN GARANTIA </t>
  </si>
  <si>
    <t xml:space="preserve"> 2905-01 - RESP.DOCUMENTOS EN GARANTIA </t>
  </si>
  <si>
    <t xml:space="preserve"> 2906 - ACCIONES CAPITAL SUSCRITO </t>
  </si>
  <si>
    <t xml:space="preserve"> 2906-01 - ACCIONES CAPITAL SUSCRITO </t>
  </si>
  <si>
    <t xml:space="preserve">4 - RESULTADOS/PERDIDAS </t>
  </si>
  <si>
    <t xml:space="preserve"> 41 - COSTO DE EXPLOTACION </t>
  </si>
  <si>
    <t xml:space="preserve"> 4101 - COSTOS DE EXPLOTACION </t>
  </si>
  <si>
    <t xml:space="preserve"> 4101-01 - COSTO DE VENTA </t>
  </si>
  <si>
    <t xml:space="preserve"> 4101-02 - COSTO M PRIMAS Y MATERIALES </t>
  </si>
  <si>
    <t xml:space="preserve"> 4101-03 - COMBUSTIBLES Y LUBRICANTES </t>
  </si>
  <si>
    <t xml:space="preserve"> 4101-04 - LUZ Y FUERZA </t>
  </si>
  <si>
    <t xml:space="preserve"> 4101-05 - ETIQUETAS Y ENVASES </t>
  </si>
  <si>
    <t xml:space="preserve"> 4101-08 - FLETES Y GASTOS DESPACHO </t>
  </si>
  <si>
    <t xml:space="preserve"> 4101-09 - OTROS GASTOS DE EXPLOTACION </t>
  </si>
  <si>
    <t xml:space="preserve"> 4101-10 - MANTENCION MAQUINARIAS </t>
  </si>
  <si>
    <t xml:space="preserve"> 4101-12 - SEGUROS </t>
  </si>
  <si>
    <t xml:space="preserve"> 4101-15 - GASTOS BODEGA </t>
  </si>
  <si>
    <t xml:space="preserve"> 4101-16 - GASTOS FABRICA </t>
  </si>
  <si>
    <t xml:space="preserve"> 4101-17 - GASTOS LABORATORIO </t>
  </si>
  <si>
    <t xml:space="preserve"> 4101-18 - GASTOS COMERCIO EXTERIOR </t>
  </si>
  <si>
    <t xml:space="preserve"> 4101-22 - MERMAS Y EXCEDENTES </t>
  </si>
  <si>
    <t xml:space="preserve"> 42 - GASTOS DE ADMINISTRACION </t>
  </si>
  <si>
    <t xml:space="preserve"> 4201 - GASTOS DE ADMINISTRACION </t>
  </si>
  <si>
    <t xml:space="preserve"> 4201-01 - REMUNERACIONES TRABAJADORES </t>
  </si>
  <si>
    <t xml:space="preserve"> 4201-02 - HONORARIOS PROFESIONALES </t>
  </si>
  <si>
    <t xml:space="preserve"> 4201-03 - LEYES SOCIALES </t>
  </si>
  <si>
    <t xml:space="preserve"> 4201-04 - GASTOS DE OFICINA </t>
  </si>
  <si>
    <t xml:space="preserve"> 4201-05 - IMPUESTOS Y PATENTES </t>
  </si>
  <si>
    <t xml:space="preserve"> 4201-06 - MANT VEHICULOS Y EQ TRANSP </t>
  </si>
  <si>
    <t xml:space="preserve"> 4201-07 - MANTENC. EQUIP. Y EDIFICIOS </t>
  </si>
  <si>
    <t xml:space="preserve"> 4201-10 - GASTOS BANCARIOS </t>
  </si>
  <si>
    <t xml:space="preserve"> 4201-11 - INTERESES Y MULTAS </t>
  </si>
  <si>
    <t xml:space="preserve"> 4201-12 - LEGALES Y NOTARIALES </t>
  </si>
  <si>
    <t xml:space="preserve"> 4201-13 - BIENESTAR SOCIAL </t>
  </si>
  <si>
    <t xml:space="preserve"> 4201-14 - GRATIFICACIONES </t>
  </si>
  <si>
    <t xml:space="preserve"> 4201-15 - INDEMNIZACIONES </t>
  </si>
  <si>
    <t xml:space="preserve"> 4201-16 - ARRIENDO MAQUINAS Y EQUIPOS </t>
  </si>
  <si>
    <t xml:space="preserve"> 4201-17 - GASTOS PROPUESTAS </t>
  </si>
  <si>
    <t xml:space="preserve"> 4201-18 - SEGUROS </t>
  </si>
  <si>
    <t> 4201-19 - GASTOS CAPACIT. PERSONAL</t>
  </si>
  <si>
    <t xml:space="preserve"> 4201-23 - SALA CUNA </t>
  </si>
  <si>
    <t xml:space="preserve"> 4201-25 - LUZ GAS AGUA ASEO </t>
  </si>
  <si>
    <t xml:space="preserve"> 4201-26 - LOCOMOCION Y COLACION </t>
  </si>
  <si>
    <t xml:space="preserve"> 4201-28 - SINIESTROS </t>
  </si>
  <si>
    <t xml:space="preserve"> 4201-30 - ARRIENDOS Y GASTOS COMUNES </t>
  </si>
  <si>
    <t xml:space="preserve"> 4201-31 - TELEFONOS TELEX CORREO </t>
  </si>
  <si>
    <t xml:space="preserve"> 4201-32 - SUSCRIPCIONES Y PUBLICACIONES </t>
  </si>
  <si>
    <t xml:space="preserve"> 4201-37 - SERVICIOS COMPUTACIONALES </t>
  </si>
  <si>
    <t xml:space="preserve"> 4201-39 - GASTOS RECHAZADOS </t>
  </si>
  <si>
    <t xml:space="preserve"> 4201-40 - DONACIONES </t>
  </si>
  <si>
    <t xml:space="preserve"> 4204 - FLUCTUACION DE CAMBIOS </t>
  </si>
  <si>
    <t xml:space="preserve"> 4204-01 - FLUCTUACION DE CAMBIOS </t>
  </si>
  <si>
    <t xml:space="preserve"> 4205 - GASTOS FINANCIEROS </t>
  </si>
  <si>
    <t xml:space="preserve"> 4205-01 - INTERESES Y REAJUSTES </t>
  </si>
  <si>
    <t xml:space="preserve"> 4205-02 - INTS PRORROGA PROVEEDORES </t>
  </si>
  <si>
    <t xml:space="preserve"> 4205-04 - REAJUSTES </t>
  </si>
  <si>
    <t xml:space="preserve"> 4291 - CASTIGOS Y AMORTIZACIONES </t>
  </si>
  <si>
    <t xml:space="preserve"> 4291-01 - CASTIGOS Y AMORTIZACIONES </t>
  </si>
  <si>
    <t xml:space="preserve"> 4292 - CASTIGO DEUDORES MOROSOS </t>
  </si>
  <si>
    <t xml:space="preserve"> 4292-01 - CASTIGO DEUDORES MOROSOS </t>
  </si>
  <si>
    <t xml:space="preserve"> 43 - GASTOS DE VENTAS </t>
  </si>
  <si>
    <t xml:space="preserve"> 4301 - GASTOS DE VENTAS </t>
  </si>
  <si>
    <t xml:space="preserve"> 4301-01 - COMISIONES VENDEDORES </t>
  </si>
  <si>
    <t xml:space="preserve"> 4301-02 - GASTOS COBRANZA </t>
  </si>
  <si>
    <t xml:space="preserve"> 4301-03 - PUBLICIDAD </t>
  </si>
  <si>
    <t xml:space="preserve"> 4301-05 - OTROS GASTOS VENTAS </t>
  </si>
  <si>
    <t xml:space="preserve"> 44 - EGRESOS NO OPERACIONALES </t>
  </si>
  <si>
    <t xml:space="preserve"> 4401 - EGRESOS NO OPERACIONALES </t>
  </si>
  <si>
    <t xml:space="preserve"> 4401-01 - INTERESES PAGADOS </t>
  </si>
  <si>
    <t xml:space="preserve"> 4401-02 - REMUNERACIONES DIRECTORES </t>
  </si>
  <si>
    <t xml:space="preserve"> 4401-03 - SUELDO EMPRESARIAL </t>
  </si>
  <si>
    <t xml:space="preserve"> 4404 - COSTO VTAS ACTIVO FIJO </t>
  </si>
  <si>
    <t xml:space="preserve"> 4404-01 - COSTO VTAS ACTIVO FIJO </t>
  </si>
  <si>
    <t xml:space="preserve"> 4405 - REAJUSTE CRED. FISCAL </t>
  </si>
  <si>
    <t xml:space="preserve"> 4405-01 - REAJUSTE CRED. FISCAL </t>
  </si>
  <si>
    <t xml:space="preserve"> 45 - CORRECCION MONETARIA </t>
  </si>
  <si>
    <t xml:space="preserve"> 4501 - CORRECCION MONETARIA </t>
  </si>
  <si>
    <t xml:space="preserve"> 4501-01 - CAPITAL PROPIO INICIAL </t>
  </si>
  <si>
    <t xml:space="preserve"> 4501-02 - AUMENTOS DE CAPITAL </t>
  </si>
  <si>
    <t xml:space="preserve"> 4501-03 - DISMINUCIONES DE CAPITAL </t>
  </si>
  <si>
    <t xml:space="preserve"> 4501-04 - IMPUESTO PROVISIONAL </t>
  </si>
  <si>
    <t xml:space="preserve"> 4501-05 - ACTIVO INMOVILIZADO </t>
  </si>
  <si>
    <t xml:space="preserve"> 4501-06 - EXISTENCIAS </t>
  </si>
  <si>
    <t xml:space="preserve"> 4501-07 - DEUDA MONEDA EXTRANJERA </t>
  </si>
  <si>
    <t xml:space="preserve"> 4501-08 - GASTOS DIFERIDOS </t>
  </si>
  <si>
    <t xml:space="preserve"> 4501-09 - DEUDAS REAJUSTABLES </t>
  </si>
  <si>
    <t xml:space="preserve"> 4501-10 - ACCIONES </t>
  </si>
  <si>
    <t xml:space="preserve"> 4501-11 - GASTOS RECHAZADOS </t>
  </si>
  <si>
    <t xml:space="preserve"> 4501-12 - OTROS ACTIVOS </t>
  </si>
  <si>
    <t xml:space="preserve"> 47 - IMPUESTO A LA RENTA </t>
  </si>
  <si>
    <t xml:space="preserve"> 4701 - PROV.IMPUESTO RENTA </t>
  </si>
  <si>
    <t> 4701-01 - IMPTO PRIMERA CATEGORIA</t>
  </si>
  <si>
    <t xml:space="preserve">5 - RESULTADOS/GANANCIAS </t>
  </si>
  <si>
    <t xml:space="preserve"> 51 - INGRESOS DE EXPLOTACION </t>
  </si>
  <si>
    <t xml:space="preserve"> 5101 - INGRESOS DE EXPLOTACION </t>
  </si>
  <si>
    <t xml:space="preserve"> 5101-01 - VENTAS </t>
  </si>
  <si>
    <t xml:space="preserve"> 5101-02 - EXPORTACIONES </t>
  </si>
  <si>
    <t xml:space="preserve"> 5101-03 - COMISIONES PERCIBIDAS </t>
  </si>
  <si>
    <t xml:space="preserve"> 52 - INGRESOS NO OPERACIONALES </t>
  </si>
  <si>
    <t xml:space="preserve"> 5201 - INGRESOS NO OPERACIONALES </t>
  </si>
  <si>
    <t xml:space="preserve"> 5201-01 - FLUCTUACION DE CAMBIOS </t>
  </si>
  <si>
    <t xml:space="preserve"> 5201-02 - DIVIDENDOS PERCIBIDOS </t>
  </si>
  <si>
    <t xml:space="preserve"> 5201-03 - OTRAS ENTRADAS </t>
  </si>
  <si>
    <t xml:space="preserve"> 5201-04 - INTERESES GANADOS </t>
  </si>
  <si>
    <t xml:space="preserve"> 5201-05 - VENTAS ACTIVO FIJO </t>
  </si>
  <si>
    <t xml:space="preserve"> 5201-07 - INDEMNIZ. SEGUROS </t>
  </si>
  <si>
    <t xml:space="preserve"> 5202 - REAJUSTE DEV PPM </t>
  </si>
  <si>
    <t xml:space="preserve"> 5202-01 - REAJUSTE DEV PPM </t>
  </si>
  <si>
    <t xml:space="preserve"> 5203 - REAJUSTE CRED.FISCAL </t>
  </si>
  <si>
    <t xml:space="preserve"> 5203-01 - REAJUSTE CRED. FISCAL </t>
  </si>
  <si>
    <t xml:space="preserve"> 55 - CORRECION MONETARIA </t>
  </si>
  <si>
    <t xml:space="preserve"> 5501 - CORRECCION MONETARIA </t>
  </si>
  <si>
    <t xml:space="preserve"> 5501-01 - REAJUSTE C PROPIO INICIAL </t>
  </si>
  <si>
    <t xml:space="preserve"> 5501-02 - REAJUSTE AUMENTOS CAPITAL </t>
  </si>
  <si>
    <t xml:space="preserve"> 5501-03 - REAJUSTE DISMINUC CAPITAL </t>
  </si>
  <si>
    <t xml:space="preserve"> 5501-04 - REAJUSTE IMPTO PROVISIONAL </t>
  </si>
  <si>
    <t xml:space="preserve"> 5501-05 - REAJUSTE ACTIVO FIJO </t>
  </si>
  <si>
    <t xml:space="preserve"> 5501-06 - REAJUSTE EXISTENCIAS </t>
  </si>
  <si>
    <t xml:space="preserve"> 5501-07 - REAJUSTE DEUDAS M/EXTRANJERA </t>
  </si>
  <si>
    <t xml:space="preserve"> 5501-08 - REAJUSTE GASTOS DIFERIDOS </t>
  </si>
  <si>
    <t xml:space="preserve"> 5501-09 - REAJUSTE DEUDAS REAJUSTABLES </t>
  </si>
  <si>
    <t xml:space="preserve"> 5501-10 - REAJUSTE ACCIONES </t>
  </si>
  <si>
    <t xml:space="preserve"> 5501-11 - REAJUSTE GASTOS RECHAZADOS </t>
  </si>
  <si>
    <t xml:space="preserve"> 5501-12 - REAJUSTE OTROS ACTIVOS </t>
  </si>
  <si>
    <t xml:space="preserve"> 1109-08 - VERDURAS</t>
  </si>
  <si>
    <t xml:space="preserve">2105-02 - REMUNERACIONES POR PAGAR </t>
  </si>
  <si>
    <t xml:space="preserve"> 2106 - DOCTOS. POR PAGAR </t>
  </si>
  <si>
    <t>2105-01 - PROVEEDORES</t>
  </si>
  <si>
    <t>2105-03 - GRATIFICACIONES POR PAGAR</t>
  </si>
  <si>
    <t xml:space="preserve">2105-04 - HONORARIOS POR PAGAR HON </t>
  </si>
  <si>
    <t>sumas iguales</t>
  </si>
  <si>
    <t> 1205-02 - EQUIPOS COMPUTACIONALES</t>
  </si>
  <si>
    <t> 4201-41 - ASESORÍAS CONTABLES</t>
  </si>
  <si>
    <t> 1102 - DEPOSITOS A PLAZO</t>
  </si>
  <si>
    <t> 1101-05 - BANCO ESTADO BAN</t>
  </si>
  <si>
    <t> 1105 - DCTOS. POR COBRAR</t>
  </si>
  <si>
    <t> 1104-01 - DEUDORES CLIENTES AUX</t>
  </si>
  <si>
    <t> 22 - PASIVO A LARGO PLAZO</t>
  </si>
  <si>
    <t> 2116-01 - FACTURAS POR PAGAR AUX</t>
  </si>
  <si>
    <t xml:space="preserve"> 4201-08 - GASTOS GENERALES COS </t>
  </si>
  <si>
    <t xml:space="preserve"> 4201-09 - REPRESENTACION Y VIATICOS </t>
  </si>
  <si>
    <t>NUESTRA EMPRESA SPA</t>
  </si>
  <si>
    <t>Giro: ALMACENES</t>
  </si>
  <si>
    <t>AVENIDA MAITENCILLO 456</t>
  </si>
  <si>
    <t>nuestraempresa123@gm.com</t>
  </si>
  <si>
    <t>R.U.T.: 77.777.77x-7</t>
  </si>
  <si>
    <t>N°60</t>
  </si>
  <si>
    <t>Cliente nuestro Ltda</t>
  </si>
  <si>
    <t>44.444.44x-4</t>
  </si>
  <si>
    <t>Almacenes</t>
  </si>
  <si>
    <t>Av. El almacén 745</t>
  </si>
  <si>
    <t>correocliente123@gm.com</t>
  </si>
  <si>
    <t>VINA DEL MAR</t>
  </si>
  <si>
    <r>
      <t xml:space="preserve">Fecha emisión: </t>
    </r>
    <r>
      <rPr>
        <sz val="10"/>
        <rFont val="Arial"/>
        <family val="2"/>
      </rPr>
      <t>25-05-2022</t>
    </r>
  </si>
  <si>
    <t>$ 89.250 Transferencia electrónica</t>
  </si>
  <si>
    <t>Aumento de $100xKilo a Precio Venta,  a la Factura N°60 del 25-05-2020</t>
  </si>
  <si>
    <t>N°10</t>
  </si>
  <si>
    <t>N°3</t>
  </si>
  <si>
    <t>N°145</t>
  </si>
  <si>
    <t>S.I.I - VINA DEL MAR</t>
  </si>
  <si>
    <t>Emisión : 29-05-2022</t>
  </si>
  <si>
    <t>Venta</t>
  </si>
  <si>
    <t>P.unit.</t>
  </si>
  <si>
    <t>Cant.</t>
  </si>
  <si>
    <t>Total</t>
  </si>
  <si>
    <t>Item</t>
  </si>
  <si>
    <t>El IVA de esta vta fue…</t>
  </si>
  <si>
    <t>Total…......................................</t>
  </si>
  <si>
    <t>BOLETA ELECTRÓNICA</t>
  </si>
  <si>
    <t xml:space="preserve"> 1104-02 - CLIENTES BOLETAS</t>
  </si>
  <si>
    <t>FE</t>
  </si>
  <si>
    <t>77.777.77X-7</t>
  </si>
  <si>
    <t>VTA. VERDURA</t>
  </si>
  <si>
    <t>VTA VERDURAS</t>
  </si>
  <si>
    <t>NC</t>
  </si>
  <si>
    <t>NC VERDURAS</t>
  </si>
  <si>
    <t>1104-01 - DEUDORES CLIENTES AUX</t>
  </si>
  <si>
    <t xml:space="preserve">2108-02 - IVA DEBITO FISCAL </t>
  </si>
  <si>
    <t xml:space="preserve">5101-01 - VENTAS </t>
  </si>
  <si>
    <t>ND</t>
  </si>
  <si>
    <t>ND VERDURAS</t>
  </si>
  <si>
    <t>BOL</t>
  </si>
  <si>
    <t>VTA BOL 145-145</t>
  </si>
  <si>
    <t>145-145</t>
  </si>
  <si>
    <t>BOL. ELEC.</t>
  </si>
  <si>
    <t>VTA BOL. 145-145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</si>
</sst>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theme="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6CB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2" fillId="0" borderId="4" xfId="1" applyFont="1" applyBorder="1"/>
    <xf numFmtId="14" fontId="5" fillId="0" borderId="7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0" borderId="8" xfId="0" applyFont="1" applyBorder="1"/>
    <xf numFmtId="41" fontId="8" fillId="0" borderId="9" xfId="0" applyNumberFormat="1" applyFont="1" applyBorder="1"/>
    <xf numFmtId="41" fontId="9" fillId="0" borderId="4" xfId="0" applyNumberFormat="1" applyFont="1" applyBorder="1"/>
    <xf numFmtId="41" fontId="9" fillId="0" borderId="6" xfId="1" applyFont="1" applyBorder="1"/>
    <xf numFmtId="0" fontId="9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7" fillId="3" borderId="18" xfId="2" applyFont="1" applyBorder="1" applyAlignment="1">
      <alignment horizontal="center"/>
    </xf>
    <xf numFmtId="0" fontId="17" fillId="3" borderId="20" xfId="2" applyFont="1" applyBorder="1" applyAlignment="1">
      <alignment horizontal="center"/>
    </xf>
    <xf numFmtId="0" fontId="17" fillId="3" borderId="19" xfId="2" applyFont="1" applyBorder="1" applyAlignment="1">
      <alignment horizontal="center"/>
    </xf>
    <xf numFmtId="41" fontId="2" fillId="0" borderId="0" xfId="1" applyFont="1"/>
    <xf numFmtId="0" fontId="20" fillId="0" borderId="0" xfId="0" applyFont="1"/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0" fontId="2" fillId="0" borderId="0" xfId="0" applyNumberFormat="1" applyFont="1" applyAlignment="1">
      <alignment horizontal="left" indent="2"/>
    </xf>
    <xf numFmtId="0" fontId="22" fillId="3" borderId="19" xfId="2" applyFont="1" applyBorder="1" applyAlignment="1">
      <alignment horizontal="center"/>
    </xf>
    <xf numFmtId="0" fontId="23" fillId="3" borderId="19" xfId="2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7" fillId="3" borderId="26" xfId="2" applyFont="1" applyBorder="1" applyAlignment="1">
      <alignment horizontal="center"/>
    </xf>
    <xf numFmtId="0" fontId="17" fillId="3" borderId="27" xfId="2" applyFont="1" applyBorder="1" applyAlignment="1">
      <alignment horizontal="center"/>
    </xf>
    <xf numFmtId="0" fontId="23" fillId="3" borderId="27" xfId="2" applyFont="1" applyBorder="1" applyAlignment="1">
      <alignment horizontal="center"/>
    </xf>
    <xf numFmtId="0" fontId="17" fillId="3" borderId="28" xfId="2" applyFont="1" applyBorder="1" applyAlignment="1">
      <alignment horizontal="center"/>
    </xf>
    <xf numFmtId="41" fontId="2" fillId="0" borderId="8" xfId="1" applyFont="1" applyBorder="1"/>
    <xf numFmtId="0" fontId="19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41" fontId="19" fillId="4" borderId="1" xfId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/>
    </xf>
    <xf numFmtId="41" fontId="11" fillId="4" borderId="1" xfId="1" applyFont="1" applyFill="1" applyBorder="1"/>
    <xf numFmtId="0" fontId="16" fillId="4" borderId="1" xfId="0" applyNumberFormat="1" applyFont="1" applyFill="1" applyBorder="1" applyAlignment="1">
      <alignment horizontal="center"/>
    </xf>
    <xf numFmtId="0" fontId="21" fillId="4" borderId="1" xfId="0" applyNumberFormat="1" applyFont="1" applyFill="1" applyBorder="1"/>
    <xf numFmtId="41" fontId="21" fillId="4" borderId="1" xfId="1" applyFont="1" applyFill="1" applyBorder="1"/>
    <xf numFmtId="14" fontId="16" fillId="5" borderId="1" xfId="0" applyNumberFormat="1" applyFont="1" applyFill="1" applyBorder="1" applyAlignment="1">
      <alignment horizontal="center"/>
    </xf>
    <xf numFmtId="0" fontId="11" fillId="5" borderId="1" xfId="0" applyNumberFormat="1" applyFont="1" applyFill="1" applyBorder="1"/>
    <xf numFmtId="41" fontId="11" fillId="5" borderId="1" xfId="1" applyFont="1" applyFill="1" applyBorder="1"/>
    <xf numFmtId="0" fontId="11" fillId="5" borderId="1" xfId="0" applyNumberFormat="1" applyFont="1" applyFill="1" applyBorder="1" applyAlignment="1">
      <alignment horizontal="left" indent="1"/>
    </xf>
    <xf numFmtId="0" fontId="16" fillId="5" borderId="1" xfId="0" applyNumberFormat="1" applyFont="1" applyFill="1" applyBorder="1" applyAlignment="1">
      <alignment horizontal="center"/>
    </xf>
    <xf numFmtId="0" fontId="21" fillId="5" borderId="1" xfId="0" applyNumberFormat="1" applyFont="1" applyFill="1" applyBorder="1"/>
    <xf numFmtId="41" fontId="21" fillId="5" borderId="1" xfId="1" applyFont="1" applyFill="1" applyBorder="1"/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41" fontId="19" fillId="5" borderId="1" xfId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/>
    </xf>
    <xf numFmtId="0" fontId="11" fillId="6" borderId="1" xfId="0" applyNumberFormat="1" applyFont="1" applyFill="1" applyBorder="1"/>
    <xf numFmtId="41" fontId="11" fillId="6" borderId="1" xfId="1" applyFont="1" applyFill="1" applyBorder="1"/>
    <xf numFmtId="0" fontId="11" fillId="6" borderId="1" xfId="0" applyNumberFormat="1" applyFont="1" applyFill="1" applyBorder="1" applyAlignment="1">
      <alignment horizontal="left" indent="1"/>
    </xf>
    <xf numFmtId="0" fontId="16" fillId="6" borderId="1" xfId="0" applyNumberFormat="1" applyFont="1" applyFill="1" applyBorder="1" applyAlignment="1">
      <alignment horizontal="center"/>
    </xf>
    <xf numFmtId="0" fontId="21" fillId="6" borderId="1" xfId="0" applyNumberFormat="1" applyFont="1" applyFill="1" applyBorder="1"/>
    <xf numFmtId="41" fontId="21" fillId="6" borderId="1" xfId="1" applyFont="1" applyFill="1" applyBorder="1"/>
    <xf numFmtId="0" fontId="19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41" fontId="19" fillId="6" borderId="1" xfId="1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/>
    <xf numFmtId="41" fontId="11" fillId="7" borderId="1" xfId="1" applyFont="1" applyFill="1" applyBorder="1"/>
    <xf numFmtId="0" fontId="11" fillId="7" borderId="1" xfId="0" applyNumberFormat="1" applyFont="1" applyFill="1" applyBorder="1" applyAlignment="1">
      <alignment horizontal="left" indent="1"/>
    </xf>
    <xf numFmtId="0" fontId="16" fillId="7" borderId="1" xfId="0" applyNumberFormat="1" applyFont="1" applyFill="1" applyBorder="1" applyAlignment="1">
      <alignment horizontal="center"/>
    </xf>
    <xf numFmtId="0" fontId="21" fillId="7" borderId="1" xfId="0" applyNumberFormat="1" applyFont="1" applyFill="1" applyBorder="1"/>
    <xf numFmtId="41" fontId="21" fillId="7" borderId="1" xfId="1" applyFont="1" applyFill="1" applyBorder="1"/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4" fontId="18" fillId="7" borderId="1" xfId="0" applyNumberFormat="1" applyFont="1" applyFill="1" applyBorder="1" applyAlignment="1">
      <alignment horizontal="center" vertical="center" wrapText="1"/>
    </xf>
    <xf numFmtId="41" fontId="19" fillId="7" borderId="1" xfId="1" applyFont="1" applyFill="1" applyBorder="1" applyAlignment="1">
      <alignment horizontal="center" vertical="center" wrapText="1"/>
    </xf>
    <xf numFmtId="0" fontId="24" fillId="0" borderId="0" xfId="0" applyFont="1" applyBorder="1"/>
    <xf numFmtId="0" fontId="25" fillId="0" borderId="8" xfId="0" applyFont="1" applyBorder="1"/>
    <xf numFmtId="41" fontId="2" fillId="0" borderId="6" xfId="1" applyFont="1" applyBorder="1"/>
    <xf numFmtId="41" fontId="10" fillId="0" borderId="9" xfId="1" applyFont="1" applyBorder="1"/>
    <xf numFmtId="41" fontId="2" fillId="0" borderId="3" xfId="1" applyFont="1" applyBorder="1"/>
    <xf numFmtId="0" fontId="26" fillId="0" borderId="8" xfId="0" applyFont="1" applyBorder="1"/>
    <xf numFmtId="41" fontId="2" fillId="0" borderId="0" xfId="0" applyNumberFormat="1" applyFont="1"/>
    <xf numFmtId="14" fontId="18" fillId="4" borderId="1" xfId="0" quotePrefix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1" fontId="13" fillId="0" borderId="24" xfId="1" applyFont="1" applyBorder="1" applyAlignment="1">
      <alignment horizontal="center" vertical="center" wrapText="1"/>
    </xf>
    <xf numFmtId="41" fontId="13" fillId="0" borderId="23" xfId="1" applyFont="1" applyBorder="1" applyAlignment="1">
      <alignment horizontal="center" vertical="center" wrapText="1"/>
    </xf>
    <xf numFmtId="41" fontId="14" fillId="0" borderId="24" xfId="1" applyFont="1" applyBorder="1" applyAlignment="1">
      <alignment horizontal="center" vertical="center" wrapText="1"/>
    </xf>
    <xf numFmtId="41" fontId="14" fillId="0" borderId="23" xfId="1" applyFont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1" fillId="4" borderId="1" xfId="0" applyNumberFormat="1" applyFont="1" applyFill="1" applyBorder="1" applyAlignment="1">
      <alignment horizontal="left" indent="1"/>
    </xf>
  </cellXfs>
  <cellStyles count="3">
    <cellStyle name="Énfasis3" xfId="2" builtinId="37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FFCC"/>
      <color rgb="FFF6CB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485775</xdr:colOff>
      <xdr:row>1</xdr:row>
      <xdr:rowOff>55033</xdr:rowOff>
    </xdr:from>
    <xdr:ext cx="5908990" cy="40543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DEC113-0CE6-2CED-E39B-5C7D6FD390AA}"/>
            </a:ext>
          </a:extLst>
        </xdr:cNvPr>
        <xdr:cNvSpPr txBox="1"/>
      </xdr:nvSpPr>
      <xdr:spPr>
        <a:xfrm>
          <a:off x="7820025" y="234950"/>
          <a:ext cx="590899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FF0000"/>
              </a:solidFill>
            </a:rPr>
            <a:t>Caso</a:t>
          </a:r>
          <a:r>
            <a:rPr lang="es-ES" sz="2000" b="1" baseline="0">
              <a:solidFill>
                <a:srgbClr val="FF0000"/>
              </a:solidFill>
            </a:rPr>
            <a:t> 6: Factura electrónica por Venta de mercaderías</a:t>
          </a:r>
          <a:endParaRPr lang="es-E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495300</xdr:colOff>
      <xdr:row>3</xdr:row>
      <xdr:rowOff>123825</xdr:rowOff>
    </xdr:from>
    <xdr:ext cx="2625270" cy="40543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08129F9-7934-4955-A9FC-ACA4BB38AA70}"/>
            </a:ext>
          </a:extLst>
        </xdr:cNvPr>
        <xdr:cNvSpPr txBox="1"/>
      </xdr:nvSpPr>
      <xdr:spPr>
        <a:xfrm>
          <a:off x="8220075" y="676275"/>
          <a:ext cx="26252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Completa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  <xdr:oneCellAnchor>
    <xdr:from>
      <xdr:col>13</xdr:col>
      <xdr:colOff>514350</xdr:colOff>
      <xdr:row>13</xdr:row>
      <xdr:rowOff>228600</xdr:rowOff>
    </xdr:from>
    <xdr:ext cx="2896499" cy="40543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333F9F-9772-44F6-A11B-F92AABDBC59B}"/>
            </a:ext>
          </a:extLst>
        </xdr:cNvPr>
        <xdr:cNvSpPr txBox="1"/>
      </xdr:nvSpPr>
      <xdr:spPr>
        <a:xfrm>
          <a:off x="8239125" y="3057525"/>
          <a:ext cx="28964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Simplificada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523875</xdr:colOff>
      <xdr:row>0</xdr:row>
      <xdr:rowOff>114300</xdr:rowOff>
    </xdr:from>
    <xdr:ext cx="6647974" cy="40543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36D4B9-457F-4EC1-AA8D-D815BB200DA3}"/>
            </a:ext>
          </a:extLst>
        </xdr:cNvPr>
        <xdr:cNvSpPr txBox="1"/>
      </xdr:nvSpPr>
      <xdr:spPr>
        <a:xfrm>
          <a:off x="7974542" y="114300"/>
          <a:ext cx="664797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FF0000"/>
              </a:solidFill>
            </a:rPr>
            <a:t>Caso</a:t>
          </a:r>
          <a:r>
            <a:rPr lang="es-ES" sz="2000" b="1" baseline="0">
              <a:solidFill>
                <a:srgbClr val="FF0000"/>
              </a:solidFill>
            </a:rPr>
            <a:t> 7: Nota de crédito electrónica emitida por descuento	</a:t>
          </a:r>
          <a:endParaRPr lang="es-E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523875</xdr:colOff>
      <xdr:row>3</xdr:row>
      <xdr:rowOff>123825</xdr:rowOff>
    </xdr:from>
    <xdr:ext cx="2625270" cy="40543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3D204EF-E8AA-4A3F-B50D-1EE315AD27C2}"/>
            </a:ext>
          </a:extLst>
        </xdr:cNvPr>
        <xdr:cNvSpPr txBox="1"/>
      </xdr:nvSpPr>
      <xdr:spPr>
        <a:xfrm>
          <a:off x="8239125" y="676275"/>
          <a:ext cx="26252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Completa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  <xdr:oneCellAnchor>
    <xdr:from>
      <xdr:col>13</xdr:col>
      <xdr:colOff>495300</xdr:colOff>
      <xdr:row>13</xdr:row>
      <xdr:rowOff>200025</xdr:rowOff>
    </xdr:from>
    <xdr:ext cx="2896499" cy="40543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85BD83-F44F-48F7-8253-2AD0D934401F}"/>
            </a:ext>
          </a:extLst>
        </xdr:cNvPr>
        <xdr:cNvSpPr txBox="1"/>
      </xdr:nvSpPr>
      <xdr:spPr>
        <a:xfrm>
          <a:off x="8210550" y="3067050"/>
          <a:ext cx="28964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Simplificada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554567</xdr:colOff>
      <xdr:row>1</xdr:row>
      <xdr:rowOff>14816</xdr:rowOff>
    </xdr:from>
    <xdr:ext cx="8611268" cy="40543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E97071-28F8-4F51-9B02-40702C9AC49A}"/>
            </a:ext>
          </a:extLst>
        </xdr:cNvPr>
        <xdr:cNvSpPr txBox="1"/>
      </xdr:nvSpPr>
      <xdr:spPr>
        <a:xfrm>
          <a:off x="7825317" y="194733"/>
          <a:ext cx="861126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FF0000"/>
              </a:solidFill>
            </a:rPr>
            <a:t>Caso</a:t>
          </a:r>
          <a:r>
            <a:rPr lang="es-ES" sz="2000" b="1" baseline="0">
              <a:solidFill>
                <a:srgbClr val="FF0000"/>
              </a:solidFill>
            </a:rPr>
            <a:t> 8: Nota de débito emitida por diferencia de precio en venta de existencias</a:t>
          </a:r>
        </a:p>
      </xdr:txBody>
    </xdr:sp>
    <xdr:clientData/>
  </xdr:oneCellAnchor>
  <xdr:oneCellAnchor>
    <xdr:from>
      <xdr:col>13</xdr:col>
      <xdr:colOff>561975</xdr:colOff>
      <xdr:row>3</xdr:row>
      <xdr:rowOff>104775</xdr:rowOff>
    </xdr:from>
    <xdr:ext cx="2625270" cy="40543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B06A8DE-C136-4D8D-A465-F593A01E1F80}"/>
            </a:ext>
          </a:extLst>
        </xdr:cNvPr>
        <xdr:cNvSpPr txBox="1"/>
      </xdr:nvSpPr>
      <xdr:spPr>
        <a:xfrm>
          <a:off x="8277225" y="657225"/>
          <a:ext cx="26252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Completa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  <xdr:oneCellAnchor>
    <xdr:from>
      <xdr:col>13</xdr:col>
      <xdr:colOff>581025</xdr:colOff>
      <xdr:row>13</xdr:row>
      <xdr:rowOff>171450</xdr:rowOff>
    </xdr:from>
    <xdr:ext cx="2896499" cy="40543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EE8463E-5384-41B6-8E01-2472FB28A5EF}"/>
            </a:ext>
          </a:extLst>
        </xdr:cNvPr>
        <xdr:cNvSpPr txBox="1"/>
      </xdr:nvSpPr>
      <xdr:spPr>
        <a:xfrm>
          <a:off x="8296275" y="3038475"/>
          <a:ext cx="28964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Simplificada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554567</xdr:colOff>
      <xdr:row>1</xdr:row>
      <xdr:rowOff>14816</xdr:rowOff>
    </xdr:from>
    <xdr:ext cx="5175904" cy="40543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AF65D3-58A0-4A68-BE3B-05668D9600E4}"/>
            </a:ext>
          </a:extLst>
        </xdr:cNvPr>
        <xdr:cNvSpPr txBox="1"/>
      </xdr:nvSpPr>
      <xdr:spPr>
        <a:xfrm>
          <a:off x="4936067" y="194733"/>
          <a:ext cx="517590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FF0000"/>
              </a:solidFill>
            </a:rPr>
            <a:t>Caso</a:t>
          </a:r>
          <a:r>
            <a:rPr lang="es-ES" sz="2000" b="1" baseline="0">
              <a:solidFill>
                <a:srgbClr val="FF0000"/>
              </a:solidFill>
            </a:rPr>
            <a:t> 9: Boleta electrónica de ventas y servicios</a:t>
          </a:r>
        </a:p>
      </xdr:txBody>
    </xdr:sp>
    <xdr:clientData/>
  </xdr:oneCellAnchor>
  <xdr:oneCellAnchor>
    <xdr:from>
      <xdr:col>9</xdr:col>
      <xdr:colOff>561975</xdr:colOff>
      <xdr:row>3</xdr:row>
      <xdr:rowOff>104775</xdr:rowOff>
    </xdr:from>
    <xdr:ext cx="2625270" cy="40543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F50E56A-4743-4FF0-ADB8-F454B651A6C6}"/>
            </a:ext>
          </a:extLst>
        </xdr:cNvPr>
        <xdr:cNvSpPr txBox="1"/>
      </xdr:nvSpPr>
      <xdr:spPr>
        <a:xfrm>
          <a:off x="7810500" y="657225"/>
          <a:ext cx="26252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Completa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  <xdr:oneCellAnchor>
    <xdr:from>
      <xdr:col>9</xdr:col>
      <xdr:colOff>581025</xdr:colOff>
      <xdr:row>13</xdr:row>
      <xdr:rowOff>171450</xdr:rowOff>
    </xdr:from>
    <xdr:ext cx="2896499" cy="40543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1585CF0-FD2E-4ADC-96C7-0A6DB49EBF50}"/>
            </a:ext>
          </a:extLst>
        </xdr:cNvPr>
        <xdr:cNvSpPr txBox="1"/>
      </xdr:nvSpPr>
      <xdr:spPr>
        <a:xfrm>
          <a:off x="7829550" y="3038475"/>
          <a:ext cx="28964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>
              <a:solidFill>
                <a:srgbClr val="002060"/>
              </a:solidFill>
            </a:rPr>
            <a:t>Contabilidad</a:t>
          </a:r>
          <a:r>
            <a:rPr lang="es-ES" sz="2000" b="1" baseline="0">
              <a:solidFill>
                <a:srgbClr val="002060"/>
              </a:solidFill>
            </a:rPr>
            <a:t> Simplificada</a:t>
          </a:r>
          <a:endParaRPr lang="es-ES" sz="2000" b="1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W33"/>
  <sheetViews>
    <sheetView showGridLines="0" showRowColHeaders="0" zoomScale="90" zoomScaleNormal="90" workbookViewId="0">
      <selection activeCell="N20" sqref="N20"/>
    </sheetView>
  </sheetViews>
  <sheetFormatPr baseColWidth="10" defaultColWidth="9.140625" defaultRowHeight="14.25" zeroHeight="1" x14ac:dyDescent="0.2"/>
  <cols>
    <col min="1" max="1" width="1.5703125" style="1" customWidth="1"/>
    <col min="2" max="2" width="9" style="1" customWidth="1"/>
    <col min="3" max="3" width="11.7109375" style="1" customWidth="1"/>
    <col min="4" max="7" width="9.140625" style="1" customWidth="1"/>
    <col min="8" max="8" width="14.85546875" style="1" customWidth="1"/>
    <col min="9" max="9" width="9.140625" style="1" customWidth="1"/>
    <col min="10" max="10" width="10.85546875" style="1" customWidth="1"/>
    <col min="11" max="11" width="9.140625" style="1" customWidth="1"/>
    <col min="12" max="12" width="3" style="1" customWidth="1"/>
    <col min="13" max="13" width="3.7109375" style="1" customWidth="1"/>
    <col min="14" max="14" width="9.28515625" style="1" bestFit="1" customWidth="1"/>
    <col min="15" max="15" width="18.7109375" style="1" customWidth="1"/>
    <col min="16" max="16" width="47.7109375" style="1" customWidth="1"/>
    <col min="17" max="18" width="17.28515625" style="1" customWidth="1"/>
    <col min="19" max="19" width="14.85546875" style="1" customWidth="1"/>
    <col min="20" max="20" width="9.140625" style="1"/>
    <col min="21" max="21" width="21" style="1" customWidth="1"/>
    <col min="22" max="22" width="19.28515625" style="49" customWidth="1"/>
    <col min="23" max="23" width="12.7109375" style="49" bestFit="1" customWidth="1"/>
    <col min="24" max="16384" width="9.140625" style="1"/>
  </cols>
  <sheetData>
    <row r="1" spans="2:23" x14ac:dyDescent="0.2"/>
    <row r="2" spans="2:23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23" ht="1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23" ht="15" x14ac:dyDescent="0.25">
      <c r="B4" s="5"/>
      <c r="C4" s="6"/>
      <c r="D4" s="11" t="s">
        <v>338</v>
      </c>
      <c r="F4" s="6"/>
      <c r="G4" s="6"/>
      <c r="H4" s="6"/>
      <c r="I4" s="14"/>
      <c r="J4" s="20" t="s">
        <v>342</v>
      </c>
      <c r="K4" s="15"/>
      <c r="L4" s="7"/>
    </row>
    <row r="5" spans="2:23" x14ac:dyDescent="0.2">
      <c r="B5" s="5"/>
      <c r="C5" s="6"/>
      <c r="D5" s="12" t="s">
        <v>339</v>
      </c>
      <c r="F5" s="6"/>
      <c r="G5" s="6"/>
      <c r="H5" s="6"/>
      <c r="I5" s="16"/>
      <c r="J5" s="6"/>
      <c r="K5" s="17"/>
      <c r="L5" s="7"/>
    </row>
    <row r="6" spans="2:23" ht="20.25" x14ac:dyDescent="0.3">
      <c r="B6" s="5"/>
      <c r="C6" s="6"/>
      <c r="D6" s="12"/>
      <c r="F6" s="6"/>
      <c r="G6" s="6"/>
      <c r="H6" s="6"/>
      <c r="I6" s="112" t="s">
        <v>1</v>
      </c>
      <c r="J6" s="113"/>
      <c r="K6" s="114"/>
      <c r="L6" s="7"/>
      <c r="P6" s="44"/>
      <c r="Q6" s="44"/>
      <c r="R6" s="44"/>
    </row>
    <row r="7" spans="2:23" ht="20.25" x14ac:dyDescent="0.3">
      <c r="B7" s="5"/>
      <c r="C7" s="6"/>
      <c r="D7" s="12" t="s">
        <v>340</v>
      </c>
      <c r="F7" s="6"/>
      <c r="G7" s="6"/>
      <c r="H7" s="6"/>
      <c r="I7" s="16"/>
      <c r="J7" s="6"/>
      <c r="K7" s="17"/>
      <c r="L7" s="7"/>
      <c r="O7" s="43" t="s">
        <v>31</v>
      </c>
      <c r="Q7" s="44"/>
      <c r="R7" s="44"/>
    </row>
    <row r="8" spans="2:23" ht="21" thickBot="1" x14ac:dyDescent="0.35">
      <c r="B8" s="5"/>
      <c r="C8" s="6"/>
      <c r="D8" s="12" t="s">
        <v>341</v>
      </c>
      <c r="F8" s="6"/>
      <c r="G8" s="6"/>
      <c r="H8" s="6"/>
      <c r="I8" s="18"/>
      <c r="J8" s="21" t="s">
        <v>343</v>
      </c>
      <c r="K8" s="19"/>
      <c r="L8" s="7"/>
      <c r="P8" s="44"/>
      <c r="Q8" s="44"/>
      <c r="R8" s="44"/>
    </row>
    <row r="9" spans="2:23" ht="20.25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7"/>
      <c r="N9" s="9"/>
      <c r="O9" s="45" t="s">
        <v>35</v>
      </c>
      <c r="P9" s="45" t="s">
        <v>32</v>
      </c>
      <c r="Q9" s="45" t="s">
        <v>33</v>
      </c>
      <c r="R9" s="45" t="s">
        <v>34</v>
      </c>
      <c r="S9" s="9"/>
      <c r="T9" s="9"/>
      <c r="U9" s="9"/>
      <c r="V9" s="62"/>
    </row>
    <row r="10" spans="2:23" ht="23.25" customHeight="1" x14ac:dyDescent="0.35">
      <c r="B10" s="13" t="s">
        <v>0</v>
      </c>
      <c r="C10" s="6"/>
      <c r="D10" s="6" t="s">
        <v>344</v>
      </c>
      <c r="E10" s="6"/>
      <c r="F10" s="6"/>
      <c r="G10" s="6"/>
      <c r="H10" s="6"/>
      <c r="I10" s="11" t="s">
        <v>2</v>
      </c>
      <c r="J10" s="6"/>
      <c r="K10" s="6"/>
      <c r="L10" s="7"/>
      <c r="N10" s="61">
        <v>6</v>
      </c>
      <c r="O10" s="66">
        <v>44706</v>
      </c>
      <c r="P10" s="69" t="str">
        <f>+PDC!B16</f>
        <v> 1104-01 - DEUDORES CLIENTES AUX</v>
      </c>
      <c r="Q10" s="67">
        <f>+J30</f>
        <v>89250</v>
      </c>
      <c r="R10" s="67"/>
      <c r="S10" s="58" t="s">
        <v>367</v>
      </c>
      <c r="T10" s="59">
        <v>60</v>
      </c>
      <c r="U10" s="60" t="s">
        <v>369</v>
      </c>
      <c r="V10" s="59" t="s">
        <v>368</v>
      </c>
    </row>
    <row r="11" spans="2:23" ht="23.25" customHeight="1" x14ac:dyDescent="0.35">
      <c r="B11" s="13" t="s">
        <v>3</v>
      </c>
      <c r="C11" s="6"/>
      <c r="D11" s="6" t="s">
        <v>345</v>
      </c>
      <c r="E11" s="6"/>
      <c r="F11" s="6"/>
      <c r="G11" s="6"/>
      <c r="H11" s="6"/>
      <c r="I11" s="6"/>
      <c r="J11" s="6"/>
      <c r="K11" s="6"/>
      <c r="L11" s="7"/>
      <c r="N11" s="46">
        <v>6</v>
      </c>
      <c r="O11" s="66">
        <v>44706</v>
      </c>
      <c r="P11" s="69" t="str">
        <f>+PDC!B113</f>
        <v xml:space="preserve"> 2108-02 - IVA DEBITO FISCAL </v>
      </c>
      <c r="Q11" s="67"/>
      <c r="R11" s="67">
        <f>+J28</f>
        <v>14250</v>
      </c>
      <c r="S11" s="47" t="s">
        <v>367</v>
      </c>
      <c r="T11" s="48">
        <v>60</v>
      </c>
      <c r="U11" s="60" t="s">
        <v>369</v>
      </c>
      <c r="V11" s="59" t="s">
        <v>368</v>
      </c>
    </row>
    <row r="12" spans="2:23" ht="23.25" customHeight="1" x14ac:dyDescent="0.35">
      <c r="B12" s="13" t="s">
        <v>4</v>
      </c>
      <c r="C12" s="6"/>
      <c r="D12" s="6" t="s">
        <v>346</v>
      </c>
      <c r="E12" s="6"/>
      <c r="F12" s="6"/>
      <c r="G12" s="6"/>
      <c r="H12" s="6"/>
      <c r="I12" s="24" t="s">
        <v>350</v>
      </c>
      <c r="J12" s="6"/>
      <c r="K12" s="6"/>
      <c r="L12" s="7"/>
      <c r="N12" s="46">
        <v>6</v>
      </c>
      <c r="O12" s="66">
        <v>44706</v>
      </c>
      <c r="P12" s="147" t="str">
        <f>+PDC!B265</f>
        <v xml:space="preserve"> 5101-01 - VENTAS </v>
      </c>
      <c r="Q12" s="67"/>
      <c r="R12" s="67">
        <f>+J27</f>
        <v>75000</v>
      </c>
      <c r="S12" s="47" t="s">
        <v>367</v>
      </c>
      <c r="T12" s="48">
        <v>60</v>
      </c>
      <c r="U12" s="60" t="s">
        <v>369</v>
      </c>
      <c r="V12" s="59" t="s">
        <v>368</v>
      </c>
    </row>
    <row r="13" spans="2:23" ht="23.25" customHeight="1" x14ac:dyDescent="0.35">
      <c r="B13" s="13" t="s">
        <v>5</v>
      </c>
      <c r="C13" s="6"/>
      <c r="D13" s="6" t="s">
        <v>347</v>
      </c>
      <c r="E13" s="6"/>
      <c r="F13" s="6"/>
      <c r="G13" s="6"/>
      <c r="H13" s="6"/>
      <c r="I13" s="6"/>
      <c r="J13" s="6"/>
      <c r="K13" s="6"/>
      <c r="L13" s="7"/>
      <c r="N13" s="46"/>
      <c r="O13" s="68"/>
      <c r="P13" s="69" t="s">
        <v>327</v>
      </c>
      <c r="Q13" s="70">
        <f>+SUM(Q10:Q12)</f>
        <v>89250</v>
      </c>
      <c r="R13" s="70">
        <f>+SUM(R10:R12)</f>
        <v>89250</v>
      </c>
      <c r="S13" s="47"/>
      <c r="T13" s="48"/>
      <c r="U13" s="48"/>
      <c r="V13" s="48"/>
    </row>
    <row r="14" spans="2:23" ht="23.25" customHeight="1" x14ac:dyDescent="0.2">
      <c r="B14" s="13" t="s">
        <v>6</v>
      </c>
      <c r="C14" s="6"/>
      <c r="D14" s="6" t="s">
        <v>349</v>
      </c>
      <c r="E14" s="6"/>
      <c r="F14" s="12" t="s">
        <v>20</v>
      </c>
      <c r="G14" s="6" t="s">
        <v>349</v>
      </c>
      <c r="H14" s="6"/>
      <c r="I14" s="6"/>
      <c r="J14" s="6"/>
      <c r="K14" s="6"/>
      <c r="L14" s="7"/>
    </row>
    <row r="15" spans="2:23" ht="23.25" customHeight="1" x14ac:dyDescent="0.3">
      <c r="B15" s="13" t="s">
        <v>7</v>
      </c>
      <c r="C15" s="6"/>
      <c r="D15" s="6" t="s">
        <v>348</v>
      </c>
      <c r="E15" s="6"/>
      <c r="F15" s="6"/>
      <c r="G15" s="6"/>
      <c r="H15" s="6"/>
      <c r="I15" s="6"/>
      <c r="J15" s="6"/>
      <c r="K15" s="6"/>
      <c r="L15" s="7"/>
      <c r="P15" s="44"/>
      <c r="Q15" s="44"/>
      <c r="R15" s="44"/>
    </row>
    <row r="16" spans="2:23" ht="23.25" customHeight="1" x14ac:dyDescent="0.2">
      <c r="B16" s="13" t="s">
        <v>8</v>
      </c>
      <c r="C16" s="6"/>
      <c r="D16" s="6" t="s">
        <v>19</v>
      </c>
      <c r="E16" s="6"/>
      <c r="F16" s="6"/>
      <c r="G16" s="6"/>
      <c r="H16" s="6"/>
      <c r="I16" s="6"/>
      <c r="J16" s="6"/>
      <c r="K16" s="6"/>
      <c r="L16" s="7"/>
      <c r="N16" s="116" t="s">
        <v>37</v>
      </c>
      <c r="O16" s="117"/>
      <c r="P16" s="117"/>
      <c r="Q16" s="117"/>
      <c r="R16" s="117"/>
      <c r="S16" s="117"/>
      <c r="T16" s="117"/>
      <c r="U16" s="117"/>
      <c r="V16" s="117"/>
      <c r="W16" s="118"/>
    </row>
    <row r="17" spans="2:23" ht="28.5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  <c r="N17" s="119" t="s">
        <v>38</v>
      </c>
      <c r="O17" s="121" t="s">
        <v>39</v>
      </c>
      <c r="P17" s="119" t="s">
        <v>40</v>
      </c>
      <c r="Q17" s="119" t="s">
        <v>41</v>
      </c>
      <c r="R17" s="119" t="s">
        <v>42</v>
      </c>
      <c r="S17" s="119" t="s">
        <v>43</v>
      </c>
      <c r="T17" s="123" t="s">
        <v>44</v>
      </c>
      <c r="U17" s="124"/>
      <c r="V17" s="127" t="s">
        <v>45</v>
      </c>
      <c r="W17" s="129" t="s">
        <v>46</v>
      </c>
    </row>
    <row r="18" spans="2:23" ht="28.5" customHeight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  <c r="N18" s="120"/>
      <c r="O18" s="122"/>
      <c r="P18" s="120"/>
      <c r="Q18" s="120"/>
      <c r="R18" s="120"/>
      <c r="S18" s="120"/>
      <c r="T18" s="125"/>
      <c r="U18" s="126"/>
      <c r="V18" s="128"/>
      <c r="W18" s="130"/>
    </row>
    <row r="19" spans="2:23" ht="28.5" x14ac:dyDescent="0.2">
      <c r="B19" s="5"/>
      <c r="C19" s="26" t="s">
        <v>10</v>
      </c>
      <c r="D19" s="115" t="s">
        <v>11</v>
      </c>
      <c r="E19" s="115"/>
      <c r="F19" s="26" t="s">
        <v>12</v>
      </c>
      <c r="G19" s="26" t="s">
        <v>13</v>
      </c>
      <c r="H19" s="26" t="s">
        <v>14</v>
      </c>
      <c r="I19" s="26" t="s">
        <v>15</v>
      </c>
      <c r="J19" s="26" t="s">
        <v>16</v>
      </c>
      <c r="K19" s="6"/>
      <c r="L19" s="7"/>
      <c r="N19" s="63">
        <v>6</v>
      </c>
      <c r="O19" s="63">
        <v>1</v>
      </c>
      <c r="P19" s="63">
        <v>60</v>
      </c>
      <c r="Q19" s="63" t="s">
        <v>367</v>
      </c>
      <c r="R19" s="111">
        <v>44706</v>
      </c>
      <c r="S19" s="64">
        <v>44706</v>
      </c>
      <c r="T19" s="131" t="s">
        <v>370</v>
      </c>
      <c r="U19" s="132"/>
      <c r="V19" s="65">
        <f>+J30</f>
        <v>89250</v>
      </c>
      <c r="W19" s="65">
        <f>+J27</f>
        <v>75000</v>
      </c>
    </row>
    <row r="20" spans="2:23" x14ac:dyDescent="0.2">
      <c r="B20" s="5"/>
      <c r="C20" s="2" t="s">
        <v>17</v>
      </c>
      <c r="D20" s="3" t="s">
        <v>9</v>
      </c>
      <c r="E20" s="3"/>
      <c r="F20" s="3">
        <v>50</v>
      </c>
      <c r="G20" s="3">
        <v>1500</v>
      </c>
      <c r="H20" s="3"/>
      <c r="I20" s="3"/>
      <c r="J20" s="22">
        <f>+F20*G20</f>
        <v>75000</v>
      </c>
      <c r="K20" s="6"/>
      <c r="L20" s="7"/>
    </row>
    <row r="21" spans="2:23" x14ac:dyDescent="0.2">
      <c r="B21" s="5"/>
      <c r="C21" s="5"/>
      <c r="D21" s="6" t="s">
        <v>26</v>
      </c>
      <c r="E21" s="6"/>
      <c r="F21" s="6"/>
      <c r="G21" s="6"/>
      <c r="H21" s="6"/>
      <c r="I21" s="6"/>
      <c r="J21" s="7"/>
      <c r="K21" s="6"/>
      <c r="L21" s="7"/>
    </row>
    <row r="22" spans="2:23" x14ac:dyDescent="0.2">
      <c r="B22" s="5"/>
      <c r="C22" s="25" t="s">
        <v>18</v>
      </c>
      <c r="D22" s="6"/>
      <c r="E22" s="6"/>
      <c r="F22" s="6"/>
      <c r="G22" s="6"/>
      <c r="H22" s="6"/>
      <c r="I22" s="6"/>
      <c r="J22" s="7"/>
      <c r="K22" s="6"/>
      <c r="L22" s="7"/>
    </row>
    <row r="23" spans="2:23" x14ac:dyDescent="0.2">
      <c r="B23" s="5"/>
      <c r="C23" s="23">
        <v>44706</v>
      </c>
      <c r="D23" s="36" t="s">
        <v>351</v>
      </c>
      <c r="E23" s="9"/>
      <c r="F23" s="9"/>
      <c r="G23" s="9"/>
      <c r="H23" s="9"/>
      <c r="I23" s="9"/>
      <c r="J23" s="10"/>
      <c r="K23" s="6"/>
      <c r="L23" s="7"/>
    </row>
    <row r="24" spans="2:23" x14ac:dyDescent="0.2">
      <c r="B24" s="5"/>
      <c r="C24" s="6" t="s">
        <v>21</v>
      </c>
      <c r="D24" s="6"/>
      <c r="E24" s="6"/>
      <c r="F24" s="6"/>
      <c r="G24" s="6"/>
      <c r="H24" s="6"/>
      <c r="I24" s="6"/>
      <c r="J24" s="6"/>
      <c r="K24" s="6"/>
      <c r="L24" s="7"/>
    </row>
    <row r="25" spans="2:23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2:23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23" x14ac:dyDescent="0.2">
      <c r="B27" s="5"/>
      <c r="C27" s="28"/>
      <c r="D27" s="29"/>
      <c r="E27" s="29"/>
      <c r="F27" s="30"/>
      <c r="G27" s="6"/>
      <c r="H27" s="2" t="s">
        <v>22</v>
      </c>
      <c r="I27" s="3"/>
      <c r="J27" s="38">
        <f>+J20</f>
        <v>75000</v>
      </c>
      <c r="K27" s="6"/>
      <c r="L27" s="7"/>
    </row>
    <row r="28" spans="2:23" x14ac:dyDescent="0.2">
      <c r="B28" s="5"/>
      <c r="C28" s="31"/>
      <c r="D28" s="27"/>
      <c r="E28" s="27"/>
      <c r="F28" s="32"/>
      <c r="G28" s="6"/>
      <c r="H28" s="5" t="s">
        <v>23</v>
      </c>
      <c r="I28" s="6"/>
      <c r="J28" s="39">
        <f>+ROUND(J27*19%,0)</f>
        <v>14250</v>
      </c>
      <c r="K28" s="6"/>
      <c r="L28" s="7"/>
    </row>
    <row r="29" spans="2:23" x14ac:dyDescent="0.2">
      <c r="B29" s="5"/>
      <c r="C29" s="31"/>
      <c r="D29" s="27"/>
      <c r="E29" s="27"/>
      <c r="F29" s="32"/>
      <c r="G29" s="6"/>
      <c r="H29" s="5" t="s">
        <v>24</v>
      </c>
      <c r="I29" s="6"/>
      <c r="J29" s="40">
        <v>0</v>
      </c>
      <c r="K29" s="6"/>
      <c r="L29" s="7"/>
    </row>
    <row r="30" spans="2:23" ht="15" x14ac:dyDescent="0.25">
      <c r="B30" s="5"/>
      <c r="C30" s="33"/>
      <c r="D30" s="34"/>
      <c r="E30" s="34"/>
      <c r="F30" s="35"/>
      <c r="G30" s="6"/>
      <c r="H30" s="41" t="s">
        <v>25</v>
      </c>
      <c r="I30" s="42"/>
      <c r="J30" s="37">
        <f>+J27+J28</f>
        <v>89250</v>
      </c>
      <c r="K30" s="6"/>
      <c r="L30" s="7"/>
    </row>
    <row r="31" spans="2:23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23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x14ac:dyDescent="0.2"/>
  </sheetData>
  <mergeCells count="13">
    <mergeCell ref="I6:K6"/>
    <mergeCell ref="D19:E19"/>
    <mergeCell ref="N16:W16"/>
    <mergeCell ref="N17:N18"/>
    <mergeCell ref="O17:O18"/>
    <mergeCell ref="P17:P18"/>
    <mergeCell ref="Q17:Q18"/>
    <mergeCell ref="R17:R18"/>
    <mergeCell ref="S17:S18"/>
    <mergeCell ref="T17:U18"/>
    <mergeCell ref="V17:V18"/>
    <mergeCell ref="W17:W18"/>
    <mergeCell ref="T19:U19"/>
  </mergeCells>
  <pageMargins left="0.25" right="0.25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6817-8692-42E4-9410-BF249CE1B9C6}">
  <sheetPr>
    <tabColor rgb="FFFF0000"/>
  </sheetPr>
  <dimension ref="B1:W33"/>
  <sheetViews>
    <sheetView showGridLines="0" showRowColHeaders="0" tabSelected="1" zoomScale="90" zoomScaleNormal="90" workbookViewId="0">
      <selection activeCell="N20" sqref="N20"/>
    </sheetView>
  </sheetViews>
  <sheetFormatPr baseColWidth="10" defaultColWidth="9.140625" defaultRowHeight="14.25" customHeight="1" zeroHeight="1" x14ac:dyDescent="0.2"/>
  <cols>
    <col min="1" max="1" width="4.28515625" style="1" customWidth="1"/>
    <col min="2" max="2" width="9" style="1" customWidth="1"/>
    <col min="3" max="3" width="10.85546875" style="1" customWidth="1"/>
    <col min="4" max="7" width="9.140625" style="1" customWidth="1"/>
    <col min="8" max="8" width="14.85546875" style="1" customWidth="1"/>
    <col min="9" max="9" width="9.140625" style="1" customWidth="1"/>
    <col min="10" max="10" width="10.85546875" style="1" customWidth="1"/>
    <col min="11" max="11" width="9.140625" style="1" customWidth="1"/>
    <col min="12" max="12" width="3" style="1" customWidth="1"/>
    <col min="13" max="13" width="3.7109375" style="1" customWidth="1"/>
    <col min="14" max="14" width="9.140625" style="1"/>
    <col min="15" max="15" width="18.140625" style="1" customWidth="1"/>
    <col min="16" max="16" width="46.7109375" style="1" customWidth="1"/>
    <col min="17" max="18" width="17.28515625" style="1" customWidth="1"/>
    <col min="19" max="19" width="15.42578125" style="1" customWidth="1"/>
    <col min="20" max="20" width="9.140625" style="1"/>
    <col min="21" max="21" width="21.7109375" style="1" customWidth="1"/>
    <col min="22" max="22" width="17.7109375" style="1" customWidth="1"/>
    <col min="23" max="23" width="13.7109375" style="1" customWidth="1"/>
    <col min="24" max="16384" width="9.140625" style="1"/>
  </cols>
  <sheetData>
    <row r="1" spans="2:23" x14ac:dyDescent="0.2"/>
    <row r="2" spans="2:23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23" ht="1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23" ht="15" x14ac:dyDescent="0.25">
      <c r="B4" s="5"/>
      <c r="C4" s="6"/>
      <c r="D4" s="11" t="s">
        <v>338</v>
      </c>
      <c r="F4" s="6"/>
      <c r="G4" s="6"/>
      <c r="H4" s="6"/>
      <c r="I4" s="14"/>
      <c r="J4" s="20" t="s">
        <v>342</v>
      </c>
      <c r="K4" s="15"/>
      <c r="L4" s="7"/>
    </row>
    <row r="5" spans="2:23" ht="12.75" customHeight="1" x14ac:dyDescent="0.2">
      <c r="B5" s="5"/>
      <c r="C5" s="6"/>
      <c r="D5" s="12" t="s">
        <v>339</v>
      </c>
      <c r="F5" s="6"/>
      <c r="G5" s="6"/>
      <c r="H5" s="6"/>
      <c r="I5" s="16"/>
      <c r="J5" s="6"/>
      <c r="K5" s="17"/>
      <c r="L5" s="7"/>
    </row>
    <row r="6" spans="2:23" ht="12.75" customHeight="1" x14ac:dyDescent="0.3">
      <c r="B6" s="5"/>
      <c r="C6" s="6"/>
      <c r="D6" s="12"/>
      <c r="F6" s="6"/>
      <c r="G6" s="6"/>
      <c r="H6" s="6"/>
      <c r="I6" s="112" t="s">
        <v>27</v>
      </c>
      <c r="J6" s="113"/>
      <c r="K6" s="114"/>
      <c r="L6" s="7"/>
      <c r="P6" s="44"/>
      <c r="Q6" s="44"/>
      <c r="R6" s="44"/>
    </row>
    <row r="7" spans="2:23" ht="12.75" customHeight="1" x14ac:dyDescent="0.3">
      <c r="B7" s="5"/>
      <c r="C7" s="6"/>
      <c r="D7" s="12" t="s">
        <v>340</v>
      </c>
      <c r="F7" s="6"/>
      <c r="G7" s="6"/>
      <c r="H7" s="6"/>
      <c r="I7" s="112" t="s">
        <v>28</v>
      </c>
      <c r="J7" s="113"/>
      <c r="K7" s="114"/>
      <c r="L7" s="7"/>
      <c r="O7" s="43" t="s">
        <v>31</v>
      </c>
      <c r="Q7" s="44"/>
      <c r="R7" s="44"/>
    </row>
    <row r="8" spans="2:23" ht="15.75" customHeight="1" thickBot="1" x14ac:dyDescent="0.35">
      <c r="B8" s="5"/>
      <c r="C8" s="6"/>
      <c r="D8" s="12" t="s">
        <v>341</v>
      </c>
      <c r="F8" s="6"/>
      <c r="G8" s="6"/>
      <c r="H8" s="6"/>
      <c r="I8" s="18"/>
      <c r="J8" s="21" t="s">
        <v>353</v>
      </c>
      <c r="K8" s="19"/>
      <c r="L8" s="7"/>
      <c r="P8" s="44"/>
      <c r="Q8" s="44"/>
      <c r="R8" s="44"/>
    </row>
    <row r="9" spans="2:23" ht="20.25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7"/>
      <c r="O9" s="45" t="s">
        <v>35</v>
      </c>
      <c r="P9" s="45" t="s">
        <v>32</v>
      </c>
      <c r="Q9" s="45" t="s">
        <v>33</v>
      </c>
      <c r="R9" s="45" t="s">
        <v>34</v>
      </c>
    </row>
    <row r="10" spans="2:23" ht="23.25" customHeight="1" x14ac:dyDescent="0.35">
      <c r="B10" s="13" t="s">
        <v>0</v>
      </c>
      <c r="C10" s="6"/>
      <c r="D10" s="6" t="s">
        <v>344</v>
      </c>
      <c r="E10" s="6"/>
      <c r="F10" s="6"/>
      <c r="G10" s="6"/>
      <c r="H10" s="6"/>
      <c r="I10" s="11" t="s">
        <v>2</v>
      </c>
      <c r="J10" s="6"/>
      <c r="K10" s="6"/>
      <c r="L10" s="7"/>
      <c r="N10" s="46">
        <v>7</v>
      </c>
      <c r="O10" s="71">
        <v>44706</v>
      </c>
      <c r="P10" s="72" t="str">
        <f>+PDC!B16</f>
        <v> 1104-01 - DEUDORES CLIENTES AUX</v>
      </c>
      <c r="Q10" s="73"/>
      <c r="R10" s="73">
        <f>+J30</f>
        <v>5950</v>
      </c>
      <c r="S10" s="47" t="s">
        <v>371</v>
      </c>
      <c r="T10" s="48">
        <v>10</v>
      </c>
      <c r="U10" s="56" t="s">
        <v>372</v>
      </c>
      <c r="V10" s="55" t="s">
        <v>368</v>
      </c>
    </row>
    <row r="11" spans="2:23" ht="23.25" customHeight="1" x14ac:dyDescent="0.35">
      <c r="B11" s="13" t="s">
        <v>3</v>
      </c>
      <c r="C11" s="6"/>
      <c r="D11" s="6" t="s">
        <v>345</v>
      </c>
      <c r="E11" s="6"/>
      <c r="F11" s="6"/>
      <c r="G11" s="6"/>
      <c r="H11" s="6"/>
      <c r="I11" s="6"/>
      <c r="J11" s="6"/>
      <c r="K11" s="6"/>
      <c r="L11" s="7"/>
      <c r="N11" s="46">
        <v>7</v>
      </c>
      <c r="O11" s="71">
        <v>44706</v>
      </c>
      <c r="P11" s="72" t="str">
        <f>+PDC!B113</f>
        <v xml:space="preserve"> 2108-02 - IVA DEBITO FISCAL </v>
      </c>
      <c r="Q11" s="73">
        <f>+J28</f>
        <v>950</v>
      </c>
      <c r="R11" s="73"/>
      <c r="S11" s="47" t="s">
        <v>371</v>
      </c>
      <c r="T11" s="48">
        <v>10</v>
      </c>
      <c r="U11" s="56" t="s">
        <v>372</v>
      </c>
      <c r="V11" s="55" t="s">
        <v>368</v>
      </c>
    </row>
    <row r="12" spans="2:23" ht="23.25" customHeight="1" x14ac:dyDescent="0.35">
      <c r="B12" s="13" t="s">
        <v>4</v>
      </c>
      <c r="C12" s="6"/>
      <c r="D12" s="6" t="s">
        <v>346</v>
      </c>
      <c r="E12" s="6"/>
      <c r="F12" s="6"/>
      <c r="G12" s="6"/>
      <c r="H12" s="6"/>
      <c r="I12" s="24" t="s">
        <v>350</v>
      </c>
      <c r="J12" s="6"/>
      <c r="K12" s="6"/>
      <c r="L12" s="7"/>
      <c r="N12" s="46">
        <v>7</v>
      </c>
      <c r="O12" s="71">
        <v>44706</v>
      </c>
      <c r="P12" s="74" t="str">
        <f>+PDC!B265</f>
        <v xml:space="preserve"> 5101-01 - VENTAS </v>
      </c>
      <c r="Q12" s="73">
        <f>+J27</f>
        <v>5000</v>
      </c>
      <c r="R12" s="73"/>
      <c r="S12" s="47" t="s">
        <v>371</v>
      </c>
      <c r="T12" s="48">
        <v>10</v>
      </c>
      <c r="U12" s="56" t="s">
        <v>372</v>
      </c>
      <c r="V12" s="55" t="s">
        <v>368</v>
      </c>
    </row>
    <row r="13" spans="2:23" ht="23.25" customHeight="1" x14ac:dyDescent="0.35">
      <c r="B13" s="13" t="s">
        <v>5</v>
      </c>
      <c r="C13" s="6"/>
      <c r="D13" s="6" t="s">
        <v>347</v>
      </c>
      <c r="E13" s="6"/>
      <c r="F13" s="6"/>
      <c r="G13" s="6"/>
      <c r="H13" s="6"/>
      <c r="I13" s="6"/>
      <c r="J13" s="6"/>
      <c r="K13" s="6"/>
      <c r="L13" s="7"/>
      <c r="N13" s="46"/>
      <c r="O13" s="75"/>
      <c r="P13" s="76" t="s">
        <v>327</v>
      </c>
      <c r="Q13" s="77">
        <f>+SUM(Q10:Q12)</f>
        <v>5950</v>
      </c>
      <c r="R13" s="77">
        <f>+SUM(R10:R12)</f>
        <v>5950</v>
      </c>
      <c r="S13" s="47"/>
      <c r="T13" s="48"/>
      <c r="U13" s="48"/>
      <c r="V13" s="48"/>
    </row>
    <row r="14" spans="2:23" ht="23.25" customHeight="1" x14ac:dyDescent="0.2">
      <c r="B14" s="13" t="s">
        <v>6</v>
      </c>
      <c r="C14" s="6"/>
      <c r="D14" s="6" t="s">
        <v>349</v>
      </c>
      <c r="E14" s="6"/>
      <c r="F14" s="12" t="s">
        <v>20</v>
      </c>
      <c r="G14" s="6" t="s">
        <v>349</v>
      </c>
      <c r="H14" s="6"/>
      <c r="I14" s="6"/>
      <c r="J14" s="6"/>
      <c r="K14" s="6"/>
      <c r="L14" s="7"/>
    </row>
    <row r="15" spans="2:23" ht="23.25" customHeight="1" x14ac:dyDescent="0.3">
      <c r="B15" s="13" t="s">
        <v>7</v>
      </c>
      <c r="C15" s="6"/>
      <c r="D15" s="6" t="s">
        <v>348</v>
      </c>
      <c r="E15" s="6"/>
      <c r="F15" s="6"/>
      <c r="G15" s="6"/>
      <c r="H15" s="6"/>
      <c r="I15" s="6"/>
      <c r="J15" s="6"/>
      <c r="K15" s="6"/>
      <c r="L15" s="7"/>
      <c r="P15" s="44"/>
      <c r="Q15" s="44"/>
      <c r="R15" s="44"/>
    </row>
    <row r="16" spans="2:23" ht="23.25" customHeight="1" x14ac:dyDescent="0.2">
      <c r="B16" s="13" t="s">
        <v>8</v>
      </c>
      <c r="C16" s="6"/>
      <c r="D16" s="6" t="s">
        <v>19</v>
      </c>
      <c r="E16" s="6"/>
      <c r="F16" s="6"/>
      <c r="G16" s="6"/>
      <c r="H16" s="6"/>
      <c r="I16" s="6"/>
      <c r="J16" s="6"/>
      <c r="K16" s="6"/>
      <c r="L16" s="7"/>
      <c r="N16" s="116" t="s">
        <v>37</v>
      </c>
      <c r="O16" s="117"/>
      <c r="P16" s="117"/>
      <c r="Q16" s="117"/>
      <c r="R16" s="117"/>
      <c r="S16" s="117"/>
      <c r="T16" s="117"/>
      <c r="U16" s="117"/>
      <c r="V16" s="117"/>
      <c r="W16" s="118"/>
    </row>
    <row r="17" spans="2:23" ht="21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  <c r="N17" s="119" t="s">
        <v>38</v>
      </c>
      <c r="O17" s="121" t="s">
        <v>39</v>
      </c>
      <c r="P17" s="119" t="s">
        <v>40</v>
      </c>
      <c r="Q17" s="119" t="s">
        <v>41</v>
      </c>
      <c r="R17" s="119" t="s">
        <v>42</v>
      </c>
      <c r="S17" s="119" t="s">
        <v>43</v>
      </c>
      <c r="T17" s="123" t="s">
        <v>44</v>
      </c>
      <c r="U17" s="124"/>
      <c r="V17" s="119" t="s">
        <v>45</v>
      </c>
      <c r="W17" s="133" t="s">
        <v>46</v>
      </c>
    </row>
    <row r="18" spans="2:23" ht="21" customHeight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  <c r="N18" s="120"/>
      <c r="O18" s="122"/>
      <c r="P18" s="120"/>
      <c r="Q18" s="120"/>
      <c r="R18" s="120"/>
      <c r="S18" s="120"/>
      <c r="T18" s="125"/>
      <c r="U18" s="126"/>
      <c r="V18" s="120"/>
      <c r="W18" s="134"/>
    </row>
    <row r="19" spans="2:23" ht="28.5" x14ac:dyDescent="0.2">
      <c r="B19" s="5"/>
      <c r="C19" s="26" t="s">
        <v>10</v>
      </c>
      <c r="D19" s="115" t="s">
        <v>11</v>
      </c>
      <c r="E19" s="115"/>
      <c r="F19" s="26" t="s">
        <v>12</v>
      </c>
      <c r="G19" s="26" t="s">
        <v>13</v>
      </c>
      <c r="H19" s="26" t="s">
        <v>14</v>
      </c>
      <c r="I19" s="26" t="s">
        <v>15</v>
      </c>
      <c r="J19" s="26" t="s">
        <v>16</v>
      </c>
      <c r="K19" s="6"/>
      <c r="L19" s="7"/>
      <c r="N19" s="78">
        <v>7</v>
      </c>
      <c r="O19" s="78">
        <v>2</v>
      </c>
      <c r="P19" s="78">
        <v>10</v>
      </c>
      <c r="Q19" s="78" t="s">
        <v>371</v>
      </c>
      <c r="R19" s="79" t="s">
        <v>368</v>
      </c>
      <c r="S19" s="80">
        <v>44706</v>
      </c>
      <c r="T19" s="135" t="s">
        <v>372</v>
      </c>
      <c r="U19" s="136"/>
      <c r="V19" s="81">
        <f>+J30</f>
        <v>5950</v>
      </c>
      <c r="W19" s="81">
        <f>+J27</f>
        <v>5000</v>
      </c>
    </row>
    <row r="20" spans="2:23" x14ac:dyDescent="0.2">
      <c r="B20" s="5"/>
      <c r="C20" s="2" t="s">
        <v>17</v>
      </c>
      <c r="D20" s="3" t="s">
        <v>9</v>
      </c>
      <c r="E20" s="3"/>
      <c r="F20" s="3">
        <v>50</v>
      </c>
      <c r="G20" s="3">
        <v>100</v>
      </c>
      <c r="H20" s="3"/>
      <c r="I20" s="3"/>
      <c r="J20" s="22">
        <f>+F20*G20</f>
        <v>5000</v>
      </c>
      <c r="K20" s="6"/>
      <c r="L20" s="7"/>
    </row>
    <row r="21" spans="2:23" x14ac:dyDescent="0.2">
      <c r="B21" s="5"/>
      <c r="C21" s="5"/>
      <c r="D21" s="6" t="s">
        <v>26</v>
      </c>
      <c r="E21" s="6"/>
      <c r="F21" s="6"/>
      <c r="G21" s="6"/>
      <c r="H21" s="6"/>
      <c r="I21" s="6"/>
      <c r="J21" s="7"/>
      <c r="K21" s="6"/>
      <c r="L21" s="7"/>
    </row>
    <row r="22" spans="2:23" x14ac:dyDescent="0.2">
      <c r="B22" s="5"/>
      <c r="C22" s="25" t="s">
        <v>29</v>
      </c>
      <c r="D22" s="6"/>
      <c r="E22" s="6"/>
      <c r="F22" s="6"/>
      <c r="G22" s="6"/>
      <c r="H22" s="6"/>
      <c r="I22" s="6"/>
      <c r="J22" s="7"/>
      <c r="K22" s="6"/>
      <c r="L22" s="7"/>
    </row>
    <row r="23" spans="2:23" x14ac:dyDescent="0.2">
      <c r="B23" s="5"/>
      <c r="C23" s="23" t="s">
        <v>30</v>
      </c>
      <c r="D23" s="36"/>
      <c r="E23" s="9"/>
      <c r="F23" s="9"/>
      <c r="G23" s="9"/>
      <c r="H23" s="9"/>
      <c r="I23" s="9"/>
      <c r="J23" s="10"/>
      <c r="K23" s="6"/>
      <c r="L23" s="7"/>
    </row>
    <row r="24" spans="2:23" x14ac:dyDescent="0.2">
      <c r="B24" s="5"/>
      <c r="C24" s="6" t="s">
        <v>21</v>
      </c>
      <c r="D24" s="6"/>
      <c r="E24" s="6"/>
      <c r="F24" s="6"/>
      <c r="G24" s="6"/>
      <c r="H24" s="6"/>
      <c r="I24" s="6"/>
      <c r="J24" s="6"/>
      <c r="K24" s="6"/>
      <c r="L24" s="7"/>
    </row>
    <row r="25" spans="2:23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2:23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23" x14ac:dyDescent="0.2">
      <c r="B27" s="5"/>
      <c r="C27" s="28"/>
      <c r="D27" s="29"/>
      <c r="E27" s="29"/>
      <c r="F27" s="30"/>
      <c r="G27" s="6"/>
      <c r="H27" s="2" t="s">
        <v>22</v>
      </c>
      <c r="I27" s="3"/>
      <c r="J27" s="38">
        <f>+J20</f>
        <v>5000</v>
      </c>
      <c r="K27" s="6"/>
      <c r="L27" s="7"/>
    </row>
    <row r="28" spans="2:23" x14ac:dyDescent="0.2">
      <c r="B28" s="5"/>
      <c r="C28" s="31"/>
      <c r="D28" s="27"/>
      <c r="E28" s="27"/>
      <c r="F28" s="32"/>
      <c r="G28" s="6"/>
      <c r="H28" s="5" t="s">
        <v>23</v>
      </c>
      <c r="I28" s="6"/>
      <c r="J28" s="39">
        <f>+ROUND(J27*19%,0)</f>
        <v>950</v>
      </c>
      <c r="K28" s="6"/>
      <c r="L28" s="7"/>
    </row>
    <row r="29" spans="2:23" x14ac:dyDescent="0.2">
      <c r="B29" s="5"/>
      <c r="C29" s="31"/>
      <c r="D29" s="27"/>
      <c r="E29" s="27"/>
      <c r="F29" s="32"/>
      <c r="G29" s="6"/>
      <c r="H29" s="5" t="s">
        <v>24</v>
      </c>
      <c r="I29" s="6"/>
      <c r="J29" s="40">
        <v>0</v>
      </c>
      <c r="K29" s="6"/>
      <c r="L29" s="7"/>
    </row>
    <row r="30" spans="2:23" ht="15" x14ac:dyDescent="0.25">
      <c r="B30" s="5"/>
      <c r="C30" s="33"/>
      <c r="D30" s="34"/>
      <c r="E30" s="34"/>
      <c r="F30" s="35"/>
      <c r="G30" s="6"/>
      <c r="H30" s="41" t="s">
        <v>25</v>
      </c>
      <c r="I30" s="42"/>
      <c r="J30" s="37">
        <f>+J27+J28</f>
        <v>5950</v>
      </c>
      <c r="K30" s="6"/>
      <c r="L30" s="7"/>
    </row>
    <row r="31" spans="2:23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23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x14ac:dyDescent="0.2"/>
  </sheetData>
  <mergeCells count="14">
    <mergeCell ref="I6:K6"/>
    <mergeCell ref="D19:E19"/>
    <mergeCell ref="I7:K7"/>
    <mergeCell ref="N16:W16"/>
    <mergeCell ref="N17:N18"/>
    <mergeCell ref="O17:O18"/>
    <mergeCell ref="P17:P18"/>
    <mergeCell ref="Q17:Q18"/>
    <mergeCell ref="R17:R18"/>
    <mergeCell ref="S17:S18"/>
    <mergeCell ref="T17:U18"/>
    <mergeCell ref="V17:V18"/>
    <mergeCell ref="W17:W18"/>
    <mergeCell ref="T19:U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3AD6-0D02-4E03-9A97-66D2822D0D9E}">
  <sheetPr>
    <tabColor rgb="FFFF0000"/>
  </sheetPr>
  <dimension ref="B1:W33"/>
  <sheetViews>
    <sheetView showGridLines="0" showRowColHeaders="0" zoomScale="90" zoomScaleNormal="90" workbookViewId="0">
      <selection activeCell="N22" sqref="N22"/>
    </sheetView>
  </sheetViews>
  <sheetFormatPr baseColWidth="10" defaultColWidth="9.140625" defaultRowHeight="14.25" customHeight="1" zeroHeight="1" x14ac:dyDescent="0.2"/>
  <cols>
    <col min="1" max="1" width="1.5703125" style="1" customWidth="1"/>
    <col min="2" max="2" width="9" style="1" customWidth="1"/>
    <col min="3" max="3" width="10.85546875" style="1" customWidth="1"/>
    <col min="4" max="7" width="9.140625" style="1" customWidth="1"/>
    <col min="8" max="8" width="14.85546875" style="1" customWidth="1"/>
    <col min="9" max="9" width="9.140625" style="1" customWidth="1"/>
    <col min="10" max="10" width="10.85546875" style="1" customWidth="1"/>
    <col min="11" max="11" width="9.140625" style="1" customWidth="1"/>
    <col min="12" max="12" width="3" style="1" customWidth="1"/>
    <col min="13" max="13" width="3.7109375" style="1" customWidth="1"/>
    <col min="14" max="14" width="9.140625" style="1"/>
    <col min="15" max="15" width="15.85546875" style="1" customWidth="1"/>
    <col min="16" max="16" width="46.7109375" style="1" customWidth="1"/>
    <col min="17" max="18" width="17.28515625" style="1" customWidth="1"/>
    <col min="19" max="19" width="14.5703125" style="1" customWidth="1"/>
    <col min="20" max="20" width="9.140625" style="1"/>
    <col min="21" max="21" width="21.140625" style="1" customWidth="1"/>
    <col min="22" max="23" width="13" style="1" customWidth="1"/>
    <col min="24" max="16384" width="9.140625" style="1"/>
  </cols>
  <sheetData>
    <row r="1" spans="2:23" x14ac:dyDescent="0.2"/>
    <row r="2" spans="2:23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23" ht="1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23" ht="15" x14ac:dyDescent="0.25">
      <c r="B4" s="5"/>
      <c r="C4" s="6"/>
      <c r="D4" s="11" t="s">
        <v>338</v>
      </c>
      <c r="F4" s="6"/>
      <c r="G4" s="6"/>
      <c r="H4" s="6"/>
      <c r="I4" s="14"/>
      <c r="J4" s="20" t="s">
        <v>342</v>
      </c>
      <c r="K4" s="15"/>
      <c r="L4" s="7"/>
    </row>
    <row r="5" spans="2:23" ht="12.75" customHeight="1" x14ac:dyDescent="0.2">
      <c r="B5" s="5"/>
      <c r="C5" s="6"/>
      <c r="D5" s="12" t="s">
        <v>339</v>
      </c>
      <c r="F5" s="6"/>
      <c r="G5" s="6"/>
      <c r="H5" s="6"/>
      <c r="I5" s="16"/>
      <c r="J5" s="6"/>
      <c r="K5" s="17"/>
      <c r="L5" s="7"/>
    </row>
    <row r="6" spans="2:23" ht="12.75" customHeight="1" x14ac:dyDescent="0.3">
      <c r="B6" s="5"/>
      <c r="C6" s="6"/>
      <c r="D6" s="12"/>
      <c r="F6" s="6"/>
      <c r="G6" s="6"/>
      <c r="H6" s="6"/>
      <c r="I6" s="112" t="s">
        <v>36</v>
      </c>
      <c r="J6" s="113"/>
      <c r="K6" s="114"/>
      <c r="L6" s="7"/>
      <c r="P6" s="44"/>
      <c r="Q6" s="44"/>
      <c r="R6" s="44"/>
    </row>
    <row r="7" spans="2:23" ht="12.75" customHeight="1" x14ac:dyDescent="0.3">
      <c r="B7" s="5"/>
      <c r="C7" s="6"/>
      <c r="D7" s="12" t="s">
        <v>340</v>
      </c>
      <c r="F7" s="6"/>
      <c r="G7" s="6"/>
      <c r="H7" s="6"/>
      <c r="I7" s="112" t="s">
        <v>28</v>
      </c>
      <c r="J7" s="113"/>
      <c r="K7" s="114"/>
      <c r="L7" s="7"/>
      <c r="O7" s="43" t="s">
        <v>31</v>
      </c>
      <c r="Q7" s="44"/>
      <c r="R7" s="44"/>
    </row>
    <row r="8" spans="2:23" ht="15.75" customHeight="1" thickBot="1" x14ac:dyDescent="0.35">
      <c r="B8" s="5"/>
      <c r="C8" s="6"/>
      <c r="D8" s="12" t="s">
        <v>341</v>
      </c>
      <c r="F8" s="6"/>
      <c r="G8" s="6"/>
      <c r="H8" s="6"/>
      <c r="I8" s="18"/>
      <c r="J8" s="21" t="s">
        <v>354</v>
      </c>
      <c r="K8" s="19"/>
      <c r="L8" s="7"/>
      <c r="P8" s="44"/>
      <c r="Q8" s="44"/>
      <c r="R8" s="44"/>
    </row>
    <row r="9" spans="2:23" ht="20.25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7"/>
      <c r="O9" s="45" t="s">
        <v>35</v>
      </c>
      <c r="P9" s="45" t="s">
        <v>32</v>
      </c>
      <c r="Q9" s="45" t="s">
        <v>33</v>
      </c>
      <c r="R9" s="45" t="s">
        <v>34</v>
      </c>
    </row>
    <row r="10" spans="2:23" ht="23.25" customHeight="1" x14ac:dyDescent="0.35">
      <c r="B10" s="13" t="s">
        <v>0</v>
      </c>
      <c r="C10" s="6"/>
      <c r="D10" s="6" t="s">
        <v>344</v>
      </c>
      <c r="E10" s="6"/>
      <c r="F10" s="6"/>
      <c r="G10" s="6"/>
      <c r="H10" s="6"/>
      <c r="I10" s="11" t="s">
        <v>2</v>
      </c>
      <c r="J10" s="6"/>
      <c r="K10" s="6"/>
      <c r="L10" s="7"/>
      <c r="N10" s="46">
        <v>3</v>
      </c>
      <c r="O10" s="82">
        <v>44706</v>
      </c>
      <c r="P10" s="83" t="s">
        <v>373</v>
      </c>
      <c r="Q10" s="84">
        <f>+J30</f>
        <v>5950</v>
      </c>
      <c r="R10" s="84"/>
      <c r="S10" s="47" t="s">
        <v>376</v>
      </c>
      <c r="T10" s="48">
        <v>3</v>
      </c>
      <c r="U10" s="56" t="s">
        <v>377</v>
      </c>
      <c r="V10" s="56" t="s">
        <v>368</v>
      </c>
    </row>
    <row r="11" spans="2:23" ht="23.25" customHeight="1" x14ac:dyDescent="0.35">
      <c r="B11" s="13" t="s">
        <v>3</v>
      </c>
      <c r="C11" s="6"/>
      <c r="D11" s="6" t="s">
        <v>345</v>
      </c>
      <c r="E11" s="6"/>
      <c r="F11" s="6"/>
      <c r="G11" s="6"/>
      <c r="H11" s="6"/>
      <c r="I11" s="6"/>
      <c r="J11" s="6"/>
      <c r="K11" s="6"/>
      <c r="L11" s="7"/>
      <c r="N11" s="46">
        <v>3</v>
      </c>
      <c r="O11" s="82">
        <v>44706</v>
      </c>
      <c r="P11" s="83" t="s">
        <v>374</v>
      </c>
      <c r="Q11" s="84"/>
      <c r="R11" s="84">
        <f>+J28</f>
        <v>950</v>
      </c>
      <c r="S11" s="47" t="s">
        <v>376</v>
      </c>
      <c r="T11" s="48">
        <v>3</v>
      </c>
      <c r="U11" s="56" t="s">
        <v>377</v>
      </c>
      <c r="V11" s="56" t="s">
        <v>368</v>
      </c>
    </row>
    <row r="12" spans="2:23" ht="23.25" customHeight="1" x14ac:dyDescent="0.35">
      <c r="B12" s="13" t="s">
        <v>4</v>
      </c>
      <c r="C12" s="6"/>
      <c r="D12" s="6" t="s">
        <v>346</v>
      </c>
      <c r="E12" s="6"/>
      <c r="F12" s="6"/>
      <c r="G12" s="6"/>
      <c r="H12" s="6"/>
      <c r="I12" s="24" t="s">
        <v>350</v>
      </c>
      <c r="J12" s="6"/>
      <c r="K12" s="6"/>
      <c r="L12" s="7"/>
      <c r="N12" s="46">
        <v>3</v>
      </c>
      <c r="O12" s="82">
        <v>44706</v>
      </c>
      <c r="P12" s="85" t="s">
        <v>375</v>
      </c>
      <c r="Q12" s="84"/>
      <c r="R12" s="84">
        <f>+J27</f>
        <v>5000</v>
      </c>
      <c r="S12" s="47" t="s">
        <v>376</v>
      </c>
      <c r="T12" s="48">
        <v>3</v>
      </c>
      <c r="U12" s="56" t="s">
        <v>377</v>
      </c>
      <c r="V12" s="56" t="s">
        <v>368</v>
      </c>
    </row>
    <row r="13" spans="2:23" ht="23.25" customHeight="1" x14ac:dyDescent="0.35">
      <c r="B13" s="13" t="s">
        <v>5</v>
      </c>
      <c r="C13" s="6"/>
      <c r="D13" s="6" t="s">
        <v>347</v>
      </c>
      <c r="E13" s="6"/>
      <c r="F13" s="6"/>
      <c r="G13" s="6"/>
      <c r="H13" s="6"/>
      <c r="I13" s="6"/>
      <c r="J13" s="6"/>
      <c r="K13" s="6"/>
      <c r="L13" s="7"/>
      <c r="N13" s="46"/>
      <c r="O13" s="86"/>
      <c r="P13" s="87" t="s">
        <v>327</v>
      </c>
      <c r="Q13" s="88">
        <f>+SUM(Q10:Q12)</f>
        <v>5950</v>
      </c>
      <c r="R13" s="88">
        <f>+SUM(R10:R12)</f>
        <v>5950</v>
      </c>
      <c r="S13" s="47"/>
      <c r="T13" s="48"/>
      <c r="U13" s="48"/>
      <c r="V13" s="48"/>
    </row>
    <row r="14" spans="2:23" ht="23.25" customHeight="1" x14ac:dyDescent="0.2">
      <c r="B14" s="13" t="s">
        <v>6</v>
      </c>
      <c r="C14" s="6"/>
      <c r="D14" s="6" t="s">
        <v>349</v>
      </c>
      <c r="E14" s="6"/>
      <c r="F14" s="12" t="s">
        <v>20</v>
      </c>
      <c r="G14" s="6" t="s">
        <v>349</v>
      </c>
      <c r="H14" s="6"/>
      <c r="I14" s="6"/>
      <c r="J14" s="6"/>
      <c r="K14" s="6"/>
      <c r="L14" s="7"/>
    </row>
    <row r="15" spans="2:23" ht="23.25" customHeight="1" x14ac:dyDescent="0.3">
      <c r="B15" s="13" t="s">
        <v>7</v>
      </c>
      <c r="C15" s="6"/>
      <c r="D15" s="6" t="s">
        <v>348</v>
      </c>
      <c r="E15" s="6"/>
      <c r="F15" s="6"/>
      <c r="G15" s="6"/>
      <c r="H15" s="6"/>
      <c r="I15" s="6"/>
      <c r="J15" s="6"/>
      <c r="K15" s="6"/>
      <c r="L15" s="7"/>
      <c r="P15" s="44"/>
      <c r="Q15" s="44"/>
      <c r="R15" s="44"/>
    </row>
    <row r="16" spans="2:23" ht="23.25" customHeight="1" x14ac:dyDescent="0.2">
      <c r="B16" s="13" t="s">
        <v>8</v>
      </c>
      <c r="C16" s="6"/>
      <c r="D16" s="6" t="s">
        <v>19</v>
      </c>
      <c r="E16" s="6"/>
      <c r="F16" s="6"/>
      <c r="G16" s="6"/>
      <c r="H16" s="6"/>
      <c r="I16" s="6"/>
      <c r="J16" s="6"/>
      <c r="K16" s="6"/>
      <c r="L16" s="7"/>
      <c r="N16" s="116" t="s">
        <v>37</v>
      </c>
      <c r="O16" s="117"/>
      <c r="P16" s="117"/>
      <c r="Q16" s="117"/>
      <c r="R16" s="117"/>
      <c r="S16" s="117"/>
      <c r="T16" s="117"/>
      <c r="U16" s="117"/>
      <c r="V16" s="117"/>
      <c r="W16" s="118"/>
    </row>
    <row r="17" spans="2:23" ht="16.5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  <c r="N17" s="119" t="s">
        <v>38</v>
      </c>
      <c r="O17" s="121" t="s">
        <v>39</v>
      </c>
      <c r="P17" s="119" t="s">
        <v>40</v>
      </c>
      <c r="Q17" s="119" t="s">
        <v>41</v>
      </c>
      <c r="R17" s="119" t="s">
        <v>42</v>
      </c>
      <c r="S17" s="119" t="s">
        <v>43</v>
      </c>
      <c r="T17" s="123" t="s">
        <v>44</v>
      </c>
      <c r="U17" s="124"/>
      <c r="V17" s="119" t="s">
        <v>45</v>
      </c>
      <c r="W17" s="133" t="s">
        <v>46</v>
      </c>
    </row>
    <row r="18" spans="2:23" ht="16.5" customHeight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  <c r="N18" s="120"/>
      <c r="O18" s="122"/>
      <c r="P18" s="120"/>
      <c r="Q18" s="120"/>
      <c r="R18" s="120"/>
      <c r="S18" s="120"/>
      <c r="T18" s="125"/>
      <c r="U18" s="126"/>
      <c r="V18" s="120"/>
      <c r="W18" s="134"/>
    </row>
    <row r="19" spans="2:23" ht="28.5" x14ac:dyDescent="0.2">
      <c r="B19" s="5"/>
      <c r="C19" s="26" t="s">
        <v>10</v>
      </c>
      <c r="D19" s="115" t="s">
        <v>11</v>
      </c>
      <c r="E19" s="115"/>
      <c r="F19" s="26" t="s">
        <v>12</v>
      </c>
      <c r="G19" s="26" t="s">
        <v>13</v>
      </c>
      <c r="H19" s="26" t="s">
        <v>14</v>
      </c>
      <c r="I19" s="26" t="s">
        <v>15</v>
      </c>
      <c r="J19" s="26" t="s">
        <v>16</v>
      </c>
      <c r="K19" s="6"/>
      <c r="L19" s="7"/>
      <c r="N19" s="89">
        <v>3</v>
      </c>
      <c r="O19" s="89">
        <v>1</v>
      </c>
      <c r="P19" s="89">
        <v>3</v>
      </c>
      <c r="Q19" s="89" t="s">
        <v>376</v>
      </c>
      <c r="R19" s="90" t="s">
        <v>368</v>
      </c>
      <c r="S19" s="91">
        <v>44706</v>
      </c>
      <c r="T19" s="137" t="s">
        <v>377</v>
      </c>
      <c r="U19" s="138"/>
      <c r="V19" s="92">
        <f>+J30</f>
        <v>5950</v>
      </c>
      <c r="W19" s="92">
        <f>+J27</f>
        <v>5000</v>
      </c>
    </row>
    <row r="20" spans="2:23" x14ac:dyDescent="0.2">
      <c r="B20" s="5"/>
      <c r="C20" s="2" t="s">
        <v>17</v>
      </c>
      <c r="D20" s="3" t="s">
        <v>9</v>
      </c>
      <c r="E20" s="3"/>
      <c r="F20" s="3">
        <v>50</v>
      </c>
      <c r="G20" s="3">
        <v>100</v>
      </c>
      <c r="H20" s="3"/>
      <c r="I20" s="3"/>
      <c r="J20" s="22">
        <f>+F20*G20</f>
        <v>5000</v>
      </c>
      <c r="K20" s="6"/>
      <c r="L20" s="7"/>
    </row>
    <row r="21" spans="2:23" x14ac:dyDescent="0.2">
      <c r="B21" s="5"/>
      <c r="C21" s="5"/>
      <c r="D21" s="6" t="s">
        <v>26</v>
      </c>
      <c r="E21" s="6"/>
      <c r="F21" s="6"/>
      <c r="G21" s="6"/>
      <c r="H21" s="6"/>
      <c r="I21" s="6"/>
      <c r="J21" s="7"/>
      <c r="K21" s="6"/>
      <c r="L21" s="7"/>
    </row>
    <row r="22" spans="2:23" x14ac:dyDescent="0.2">
      <c r="B22" s="5"/>
      <c r="C22" s="25" t="s">
        <v>29</v>
      </c>
      <c r="D22" s="6"/>
      <c r="E22" s="6"/>
      <c r="F22" s="6"/>
      <c r="G22" s="6"/>
      <c r="H22" s="6"/>
      <c r="I22" s="6"/>
      <c r="J22" s="7"/>
      <c r="K22" s="6"/>
      <c r="L22" s="7"/>
    </row>
    <row r="23" spans="2:23" x14ac:dyDescent="0.2">
      <c r="B23" s="5"/>
      <c r="C23" s="23" t="s">
        <v>352</v>
      </c>
      <c r="D23" s="36"/>
      <c r="E23" s="9"/>
      <c r="F23" s="9"/>
      <c r="G23" s="9"/>
      <c r="H23" s="9"/>
      <c r="I23" s="9"/>
      <c r="J23" s="10"/>
      <c r="K23" s="6"/>
      <c r="L23" s="7"/>
    </row>
    <row r="24" spans="2:23" x14ac:dyDescent="0.2">
      <c r="B24" s="5"/>
      <c r="C24" s="6" t="s">
        <v>21</v>
      </c>
      <c r="D24" s="6"/>
      <c r="E24" s="6"/>
      <c r="F24" s="6"/>
      <c r="G24" s="6"/>
      <c r="H24" s="6"/>
      <c r="I24" s="6"/>
      <c r="J24" s="6"/>
      <c r="K24" s="6"/>
      <c r="L24" s="7"/>
    </row>
    <row r="25" spans="2:23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2:23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23" x14ac:dyDescent="0.2">
      <c r="B27" s="5"/>
      <c r="C27" s="28"/>
      <c r="D27" s="29"/>
      <c r="E27" s="29"/>
      <c r="F27" s="30"/>
      <c r="G27" s="6"/>
      <c r="H27" s="2" t="s">
        <v>22</v>
      </c>
      <c r="I27" s="3"/>
      <c r="J27" s="38">
        <f>+J20</f>
        <v>5000</v>
      </c>
      <c r="K27" s="6"/>
      <c r="L27" s="7"/>
    </row>
    <row r="28" spans="2:23" x14ac:dyDescent="0.2">
      <c r="B28" s="5"/>
      <c r="C28" s="31"/>
      <c r="D28" s="27"/>
      <c r="E28" s="27"/>
      <c r="F28" s="32"/>
      <c r="G28" s="6"/>
      <c r="H28" s="5" t="s">
        <v>23</v>
      </c>
      <c r="I28" s="6"/>
      <c r="J28" s="39">
        <f>+ROUND(J27*19%,0)</f>
        <v>950</v>
      </c>
      <c r="K28" s="6"/>
      <c r="L28" s="7"/>
    </row>
    <row r="29" spans="2:23" x14ac:dyDescent="0.2">
      <c r="B29" s="5"/>
      <c r="C29" s="31"/>
      <c r="D29" s="27"/>
      <c r="E29" s="27"/>
      <c r="F29" s="32"/>
      <c r="G29" s="6"/>
      <c r="H29" s="5" t="s">
        <v>24</v>
      </c>
      <c r="I29" s="6"/>
      <c r="J29" s="40">
        <v>0</v>
      </c>
      <c r="K29" s="6"/>
      <c r="L29" s="7"/>
    </row>
    <row r="30" spans="2:23" ht="15" x14ac:dyDescent="0.25">
      <c r="B30" s="5"/>
      <c r="C30" s="33"/>
      <c r="D30" s="34"/>
      <c r="E30" s="34"/>
      <c r="F30" s="35"/>
      <c r="G30" s="6"/>
      <c r="H30" s="41" t="s">
        <v>25</v>
      </c>
      <c r="I30" s="42"/>
      <c r="J30" s="37">
        <f>+J27+J28</f>
        <v>5950</v>
      </c>
      <c r="K30" s="6"/>
      <c r="L30" s="7"/>
    </row>
    <row r="31" spans="2:23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23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x14ac:dyDescent="0.2"/>
  </sheetData>
  <mergeCells count="14">
    <mergeCell ref="I6:K6"/>
    <mergeCell ref="I7:K7"/>
    <mergeCell ref="D19:E19"/>
    <mergeCell ref="N16:W16"/>
    <mergeCell ref="N17:N18"/>
    <mergeCell ref="O17:O18"/>
    <mergeCell ref="P17:P18"/>
    <mergeCell ref="Q17:Q18"/>
    <mergeCell ref="R17:R18"/>
    <mergeCell ref="S17:S18"/>
    <mergeCell ref="T17:U18"/>
    <mergeCell ref="V17:V18"/>
    <mergeCell ref="W17:W18"/>
    <mergeCell ref="T19:U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23C9-520E-4F6F-96CF-F14A0B578459}">
  <sheetPr>
    <tabColor rgb="FFFF0000"/>
  </sheetPr>
  <dimension ref="B1:S26"/>
  <sheetViews>
    <sheetView showGridLines="0" zoomScale="90" zoomScaleNormal="90" workbookViewId="0">
      <selection activeCell="K23" sqref="K23"/>
    </sheetView>
  </sheetViews>
  <sheetFormatPr baseColWidth="10" defaultColWidth="9.140625" defaultRowHeight="0" customHeight="1" zeroHeight="1" x14ac:dyDescent="0.2"/>
  <cols>
    <col min="1" max="1" width="1.5703125" style="1" customWidth="1"/>
    <col min="2" max="2" width="5.5703125" style="1" customWidth="1"/>
    <col min="3" max="3" width="14.28515625" style="1" customWidth="1"/>
    <col min="4" max="4" width="9.140625" style="1" customWidth="1"/>
    <col min="5" max="5" width="15.5703125" style="1" customWidth="1"/>
    <col min="6" max="6" width="9.140625" style="1" customWidth="1"/>
    <col min="7" max="7" width="3.7109375" style="1" customWidth="1"/>
    <col min="8" max="8" width="3" style="1" customWidth="1"/>
    <col min="9" max="9" width="3.7109375" style="1" customWidth="1"/>
    <col min="10" max="10" width="9.140625" style="1"/>
    <col min="11" max="11" width="15.85546875" style="1" customWidth="1"/>
    <col min="12" max="12" width="46.7109375" style="1" customWidth="1"/>
    <col min="13" max="14" width="17.28515625" style="1" customWidth="1"/>
    <col min="15" max="15" width="14.5703125" style="1" customWidth="1"/>
    <col min="16" max="16" width="9.140625" style="1"/>
    <col min="17" max="17" width="21.140625" style="1" customWidth="1"/>
    <col min="18" max="19" width="13" style="1" customWidth="1"/>
    <col min="20" max="16384" width="9.140625" style="1"/>
  </cols>
  <sheetData>
    <row r="1" spans="2:19" ht="14.25" x14ac:dyDescent="0.2"/>
    <row r="2" spans="2:19" ht="14.25" x14ac:dyDescent="0.2">
      <c r="B2" s="2"/>
      <c r="C2" s="3"/>
      <c r="D2" s="3"/>
      <c r="E2" s="3"/>
      <c r="F2" s="3"/>
      <c r="G2" s="3"/>
      <c r="H2" s="4"/>
    </row>
    <row r="3" spans="2:19" ht="15" thickBot="1" x14ac:dyDescent="0.25">
      <c r="B3" s="5"/>
      <c r="C3" s="6"/>
      <c r="D3" s="6"/>
      <c r="E3" s="6"/>
      <c r="F3" s="6"/>
      <c r="G3" s="6"/>
      <c r="H3" s="7"/>
    </row>
    <row r="4" spans="2:19" ht="15" customHeight="1" x14ac:dyDescent="0.25">
      <c r="B4" s="5"/>
      <c r="C4" s="139" t="s">
        <v>342</v>
      </c>
      <c r="D4" s="140"/>
      <c r="E4" s="140"/>
      <c r="F4" s="141"/>
      <c r="G4" s="6"/>
      <c r="H4" s="7"/>
    </row>
    <row r="5" spans="2:19" ht="12.75" customHeight="1" x14ac:dyDescent="0.2">
      <c r="B5" s="5"/>
      <c r="C5" s="16"/>
      <c r="D5" s="6"/>
      <c r="E5" s="6"/>
      <c r="F5" s="17"/>
      <c r="G5" s="6"/>
      <c r="H5" s="7"/>
    </row>
    <row r="6" spans="2:19" ht="12.75" customHeight="1" x14ac:dyDescent="0.3">
      <c r="B6" s="5"/>
      <c r="C6" s="112" t="s">
        <v>365</v>
      </c>
      <c r="D6" s="113"/>
      <c r="E6" s="113"/>
      <c r="F6" s="114"/>
      <c r="G6" s="6"/>
      <c r="H6" s="7"/>
      <c r="L6" s="44"/>
      <c r="M6" s="44"/>
      <c r="N6" s="44"/>
    </row>
    <row r="7" spans="2:19" ht="12.75" customHeight="1" x14ac:dyDescent="0.3">
      <c r="B7" s="5"/>
      <c r="C7" s="112"/>
      <c r="D7" s="113"/>
      <c r="E7" s="113"/>
      <c r="F7" s="114"/>
      <c r="G7" s="6"/>
      <c r="H7" s="7"/>
      <c r="K7" s="43" t="s">
        <v>31</v>
      </c>
      <c r="M7" s="44"/>
      <c r="N7" s="44"/>
    </row>
    <row r="8" spans="2:19" ht="15.75" customHeight="1" thickBot="1" x14ac:dyDescent="0.35">
      <c r="B8" s="5"/>
      <c r="C8" s="144" t="s">
        <v>355</v>
      </c>
      <c r="D8" s="145"/>
      <c r="E8" s="145"/>
      <c r="F8" s="146"/>
      <c r="G8" s="6"/>
      <c r="H8" s="7"/>
      <c r="L8" s="44"/>
      <c r="M8" s="44"/>
      <c r="N8" s="44"/>
    </row>
    <row r="9" spans="2:19" ht="20.25" x14ac:dyDescent="0.3">
      <c r="B9" s="5"/>
      <c r="C9" s="6" t="s">
        <v>356</v>
      </c>
      <c r="D9" s="6"/>
      <c r="E9" s="6"/>
      <c r="F9" s="6"/>
      <c r="G9" s="6"/>
      <c r="H9" s="7"/>
      <c r="K9" s="45" t="s">
        <v>35</v>
      </c>
      <c r="L9" s="45" t="s">
        <v>32</v>
      </c>
      <c r="M9" s="45" t="s">
        <v>33</v>
      </c>
      <c r="N9" s="45" t="s">
        <v>34</v>
      </c>
    </row>
    <row r="10" spans="2:19" ht="23.25" customHeight="1" x14ac:dyDescent="0.35">
      <c r="B10" s="13"/>
      <c r="C10" s="104" t="s">
        <v>338</v>
      </c>
      <c r="D10" s="6"/>
      <c r="E10" s="6"/>
      <c r="F10" s="6"/>
      <c r="G10" s="6"/>
      <c r="H10" s="7"/>
      <c r="J10" s="46">
        <v>4</v>
      </c>
      <c r="K10" s="93">
        <v>44710</v>
      </c>
      <c r="L10" s="94" t="str">
        <f>+PDC!B17</f>
        <v xml:space="preserve"> 1104-02 - CLIENTES BOLETAS</v>
      </c>
      <c r="M10" s="95">
        <f>+F18</f>
        <v>1500</v>
      </c>
      <c r="N10" s="95"/>
      <c r="O10" s="47" t="s">
        <v>378</v>
      </c>
      <c r="P10" s="48">
        <v>145</v>
      </c>
      <c r="Q10" s="56" t="s">
        <v>379</v>
      </c>
      <c r="R10" s="56" t="s">
        <v>368</v>
      </c>
    </row>
    <row r="11" spans="2:19" ht="23.25" customHeight="1" x14ac:dyDescent="0.35">
      <c r="B11" s="13"/>
      <c r="C11" s="104" t="s">
        <v>339</v>
      </c>
      <c r="D11" s="6"/>
      <c r="E11" s="6"/>
      <c r="F11" s="6"/>
      <c r="G11" s="6"/>
      <c r="H11" s="7"/>
      <c r="J11" s="46">
        <v>4</v>
      </c>
      <c r="K11" s="93">
        <v>44710</v>
      </c>
      <c r="L11" s="94" t="str">
        <f>+PDC!B113</f>
        <v xml:space="preserve"> 2108-02 - IVA DEBITO FISCAL </v>
      </c>
      <c r="M11" s="95"/>
      <c r="N11" s="95">
        <f>+F19</f>
        <v>239.49579831932775</v>
      </c>
      <c r="O11" s="47" t="s">
        <v>378</v>
      </c>
      <c r="P11" s="48">
        <v>145</v>
      </c>
      <c r="Q11" s="56" t="s">
        <v>379</v>
      </c>
      <c r="R11" s="56" t="s">
        <v>368</v>
      </c>
    </row>
    <row r="12" spans="2:19" ht="23.25" customHeight="1" x14ac:dyDescent="0.35">
      <c r="B12" s="13"/>
      <c r="C12" s="6"/>
      <c r="D12" s="6"/>
      <c r="E12" s="6"/>
      <c r="F12" s="6"/>
      <c r="G12" s="6"/>
      <c r="H12" s="7"/>
      <c r="J12" s="46">
        <v>4</v>
      </c>
      <c r="K12" s="93">
        <v>44710</v>
      </c>
      <c r="L12" s="96" t="str">
        <f>+PDC!B265</f>
        <v xml:space="preserve"> 5101-01 - VENTAS </v>
      </c>
      <c r="M12" s="95"/>
      <c r="N12" s="95">
        <f>+M10-N11</f>
        <v>1260.5042016806722</v>
      </c>
      <c r="O12" s="47" t="s">
        <v>378</v>
      </c>
      <c r="P12" s="48">
        <v>145</v>
      </c>
      <c r="Q12" s="56" t="s">
        <v>379</v>
      </c>
      <c r="R12" s="56" t="s">
        <v>368</v>
      </c>
    </row>
    <row r="13" spans="2:19" ht="23.25" customHeight="1" x14ac:dyDescent="0.35">
      <c r="B13" s="13"/>
      <c r="C13" s="6" t="s">
        <v>357</v>
      </c>
      <c r="D13" s="6"/>
      <c r="E13" s="6"/>
      <c r="F13" s="6"/>
      <c r="G13" s="6"/>
      <c r="H13" s="7"/>
      <c r="J13" s="46"/>
      <c r="K13" s="97"/>
      <c r="L13" s="98" t="s">
        <v>327</v>
      </c>
      <c r="M13" s="99">
        <f>+SUM(M10:M12)</f>
        <v>1500</v>
      </c>
      <c r="N13" s="99">
        <f>+SUM(N10:N12)</f>
        <v>1500</v>
      </c>
      <c r="O13" s="47"/>
      <c r="P13" s="48"/>
      <c r="Q13" s="48"/>
      <c r="R13" s="48"/>
    </row>
    <row r="14" spans="2:19" ht="23.25" customHeight="1" x14ac:dyDescent="0.2">
      <c r="B14" s="13"/>
      <c r="C14" s="57" t="s">
        <v>362</v>
      </c>
      <c r="D14" s="57" t="s">
        <v>359</v>
      </c>
      <c r="E14" s="57" t="s">
        <v>360</v>
      </c>
      <c r="F14" s="57" t="s">
        <v>361</v>
      </c>
      <c r="G14" s="6"/>
      <c r="H14" s="7"/>
    </row>
    <row r="15" spans="2:19" ht="23.25" customHeight="1" x14ac:dyDescent="0.3">
      <c r="B15" s="13"/>
      <c r="C15" s="2" t="s">
        <v>358</v>
      </c>
      <c r="D15" s="108">
        <v>1500</v>
      </c>
      <c r="E15" s="3">
        <v>1</v>
      </c>
      <c r="F15" s="22">
        <v>1500</v>
      </c>
      <c r="G15" s="6"/>
      <c r="H15" s="7"/>
      <c r="L15" s="44"/>
      <c r="M15" s="44"/>
      <c r="N15" s="44"/>
    </row>
    <row r="16" spans="2:19" ht="23.25" customHeight="1" x14ac:dyDescent="0.2">
      <c r="B16" s="13"/>
      <c r="C16" s="2"/>
      <c r="D16" s="3"/>
      <c r="E16" s="3"/>
      <c r="F16" s="22"/>
      <c r="G16" s="6"/>
      <c r="H16" s="7"/>
      <c r="J16" s="116" t="s">
        <v>37</v>
      </c>
      <c r="K16" s="117"/>
      <c r="L16" s="117"/>
      <c r="M16" s="117"/>
      <c r="N16" s="117"/>
      <c r="O16" s="117"/>
      <c r="P16" s="117"/>
      <c r="Q16" s="117"/>
      <c r="R16" s="117"/>
      <c r="S16" s="118"/>
    </row>
    <row r="17" spans="2:19" ht="16.5" customHeight="1" x14ac:dyDescent="0.2">
      <c r="B17" s="5"/>
      <c r="C17" s="25"/>
      <c r="D17" s="6"/>
      <c r="E17" s="6"/>
      <c r="F17" s="106"/>
      <c r="G17" s="6"/>
      <c r="H17" s="7"/>
      <c r="J17" s="119" t="s">
        <v>38</v>
      </c>
      <c r="K17" s="121" t="s">
        <v>39</v>
      </c>
      <c r="L17" s="119" t="s">
        <v>40</v>
      </c>
      <c r="M17" s="119" t="s">
        <v>41</v>
      </c>
      <c r="N17" s="119" t="s">
        <v>42</v>
      </c>
      <c r="O17" s="119" t="s">
        <v>43</v>
      </c>
      <c r="P17" s="123" t="s">
        <v>44</v>
      </c>
      <c r="Q17" s="124"/>
      <c r="R17" s="119" t="s">
        <v>45</v>
      </c>
      <c r="S17" s="133" t="s">
        <v>46</v>
      </c>
    </row>
    <row r="18" spans="2:19" ht="16.5" customHeight="1" x14ac:dyDescent="0.25">
      <c r="B18" s="5"/>
      <c r="C18" s="23"/>
      <c r="D18" s="36" t="s">
        <v>364</v>
      </c>
      <c r="E18" s="105"/>
      <c r="F18" s="107">
        <f>+F15</f>
        <v>1500</v>
      </c>
      <c r="G18" s="6"/>
      <c r="H18" s="7"/>
      <c r="J18" s="120"/>
      <c r="K18" s="122"/>
      <c r="L18" s="120"/>
      <c r="M18" s="120"/>
      <c r="N18" s="120"/>
      <c r="O18" s="120"/>
      <c r="P18" s="125"/>
      <c r="Q18" s="126"/>
      <c r="R18" s="120"/>
      <c r="S18" s="134"/>
    </row>
    <row r="19" spans="2:19" ht="23.25" x14ac:dyDescent="0.25">
      <c r="B19" s="5"/>
      <c r="C19" s="8"/>
      <c r="D19" s="9" t="s">
        <v>363</v>
      </c>
      <c r="E19" s="109"/>
      <c r="F19" s="107">
        <f>+F18/1.19*0.19</f>
        <v>239.49579831932775</v>
      </c>
      <c r="G19" s="6"/>
      <c r="H19" s="7"/>
      <c r="J19" s="100">
        <v>4</v>
      </c>
      <c r="K19" s="100">
        <v>1</v>
      </c>
      <c r="L19" s="100" t="s">
        <v>380</v>
      </c>
      <c r="M19" s="100" t="s">
        <v>381</v>
      </c>
      <c r="N19" s="101" t="s">
        <v>368</v>
      </c>
      <c r="O19" s="102">
        <v>44710</v>
      </c>
      <c r="P19" s="142" t="s">
        <v>382</v>
      </c>
      <c r="Q19" s="143"/>
      <c r="R19" s="103">
        <f>+F18</f>
        <v>1500</v>
      </c>
      <c r="S19" s="103">
        <f>+F18-F19</f>
        <v>1260.5042016806722</v>
      </c>
    </row>
    <row r="20" spans="2:19" ht="14.25" x14ac:dyDescent="0.2">
      <c r="B20" s="5"/>
      <c r="C20" s="28"/>
      <c r="D20" s="29"/>
      <c r="E20" s="29"/>
      <c r="F20" s="30"/>
      <c r="G20" s="6"/>
      <c r="H20" s="7"/>
    </row>
    <row r="21" spans="2:19" ht="14.25" x14ac:dyDescent="0.2">
      <c r="B21" s="5"/>
      <c r="C21" s="31"/>
      <c r="D21" s="27"/>
      <c r="E21" s="27"/>
      <c r="F21" s="32"/>
      <c r="G21" s="6"/>
      <c r="H21" s="7"/>
    </row>
    <row r="22" spans="2:19" ht="14.25" x14ac:dyDescent="0.2">
      <c r="B22" s="5"/>
      <c r="C22" s="31"/>
      <c r="D22" s="27"/>
      <c r="E22" s="27"/>
      <c r="F22" s="32"/>
      <c r="G22" s="6"/>
      <c r="H22" s="7"/>
      <c r="J22" s="110"/>
    </row>
    <row r="23" spans="2:19" ht="14.25" x14ac:dyDescent="0.2">
      <c r="B23" s="5"/>
      <c r="C23" s="33"/>
      <c r="D23" s="34"/>
      <c r="E23" s="34"/>
      <c r="F23" s="35"/>
      <c r="G23" s="6"/>
      <c r="H23" s="7"/>
    </row>
    <row r="24" spans="2:19" ht="14.25" x14ac:dyDescent="0.2">
      <c r="B24" s="5"/>
      <c r="G24" s="6"/>
      <c r="H24" s="7"/>
    </row>
    <row r="25" spans="2:19" ht="14.25" x14ac:dyDescent="0.2">
      <c r="B25" s="8"/>
      <c r="C25" s="9"/>
      <c r="D25" s="9"/>
      <c r="E25" s="9"/>
      <c r="F25" s="9"/>
      <c r="G25" s="9"/>
      <c r="H25" s="10"/>
    </row>
    <row r="26" spans="2:19" ht="14.25" x14ac:dyDescent="0.2"/>
  </sheetData>
  <mergeCells count="15">
    <mergeCell ref="C4:F4"/>
    <mergeCell ref="R17:R18"/>
    <mergeCell ref="S17:S18"/>
    <mergeCell ref="P19:Q19"/>
    <mergeCell ref="C8:F8"/>
    <mergeCell ref="C6:F6"/>
    <mergeCell ref="C7:F7"/>
    <mergeCell ref="J16:S16"/>
    <mergeCell ref="J17:J18"/>
    <mergeCell ref="K17:K18"/>
    <mergeCell ref="L17:L18"/>
    <mergeCell ref="M17:M18"/>
    <mergeCell ref="N17:N18"/>
    <mergeCell ref="O17:O18"/>
    <mergeCell ref="P17:Q1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1FB8-A7E1-49B7-85ED-F05B0A8A0E01}">
  <sheetPr>
    <tabColor rgb="FFFFFFCC"/>
  </sheetPr>
  <dimension ref="A2:C293"/>
  <sheetViews>
    <sheetView showGridLines="0" topLeftCell="A244" zoomScale="115" zoomScaleNormal="115" workbookViewId="0">
      <selection activeCell="B17" sqref="B17"/>
    </sheetView>
  </sheetViews>
  <sheetFormatPr baseColWidth="10" defaultColWidth="0" defaultRowHeight="14.25" x14ac:dyDescent="0.2"/>
  <cols>
    <col min="1" max="1" width="6.42578125" style="1" customWidth="1"/>
    <col min="2" max="2" width="89" style="1" customWidth="1"/>
    <col min="3" max="3" width="9.140625" style="1" customWidth="1"/>
    <col min="4" max="16384" width="9.140625" style="1" hidden="1"/>
  </cols>
  <sheetData>
    <row r="2" spans="2:2" ht="18" x14ac:dyDescent="0.25">
      <c r="B2" s="50" t="s">
        <v>47</v>
      </c>
    </row>
    <row r="3" spans="2:2" x14ac:dyDescent="0.2">
      <c r="B3" s="9" t="s">
        <v>48</v>
      </c>
    </row>
    <row r="5" spans="2:2" ht="15" x14ac:dyDescent="0.25">
      <c r="B5" s="43" t="s">
        <v>49</v>
      </c>
    </row>
    <row r="6" spans="2:2" ht="15" x14ac:dyDescent="0.25">
      <c r="B6" s="43" t="s">
        <v>50</v>
      </c>
    </row>
    <row r="7" spans="2:2" ht="15" x14ac:dyDescent="0.25">
      <c r="B7" s="51" t="s">
        <v>51</v>
      </c>
    </row>
    <row r="8" spans="2:2" x14ac:dyDescent="0.2">
      <c r="B8" s="52" t="s">
        <v>52</v>
      </c>
    </row>
    <row r="9" spans="2:2" x14ac:dyDescent="0.2">
      <c r="B9" s="52" t="s">
        <v>53</v>
      </c>
    </row>
    <row r="10" spans="2:2" x14ac:dyDescent="0.2">
      <c r="B10" s="52" t="s">
        <v>331</v>
      </c>
    </row>
    <row r="11" spans="2:2" ht="15" x14ac:dyDescent="0.25">
      <c r="B11" s="51" t="s">
        <v>330</v>
      </c>
    </row>
    <row r="12" spans="2:2" x14ac:dyDescent="0.2">
      <c r="B12" s="52" t="s">
        <v>54</v>
      </c>
    </row>
    <row r="13" spans="2:2" ht="15" x14ac:dyDescent="0.25">
      <c r="B13" s="51" t="s">
        <v>55</v>
      </c>
    </row>
    <row r="14" spans="2:2" x14ac:dyDescent="0.2">
      <c r="B14" s="52" t="s">
        <v>56</v>
      </c>
    </row>
    <row r="15" spans="2:2" ht="15" x14ac:dyDescent="0.25">
      <c r="B15" s="51" t="s">
        <v>57</v>
      </c>
    </row>
    <row r="16" spans="2:2" x14ac:dyDescent="0.2">
      <c r="B16" s="52" t="s">
        <v>333</v>
      </c>
    </row>
    <row r="17" spans="2:2" x14ac:dyDescent="0.2">
      <c r="B17" s="52" t="s">
        <v>366</v>
      </c>
    </row>
    <row r="18" spans="2:2" ht="15" x14ac:dyDescent="0.25">
      <c r="B18" s="51" t="s">
        <v>332</v>
      </c>
    </row>
    <row r="19" spans="2:2" x14ac:dyDescent="0.2">
      <c r="B19" s="52" t="s">
        <v>58</v>
      </c>
    </row>
    <row r="20" spans="2:2" x14ac:dyDescent="0.2">
      <c r="B20" s="52" t="s">
        <v>59</v>
      </c>
    </row>
    <row r="21" spans="2:2" x14ac:dyDescent="0.2">
      <c r="B21" s="52" t="s">
        <v>60</v>
      </c>
    </row>
    <row r="22" spans="2:2" ht="15" x14ac:dyDescent="0.25">
      <c r="B22" s="51" t="s">
        <v>61</v>
      </c>
    </row>
    <row r="23" spans="2:2" x14ac:dyDescent="0.2">
      <c r="B23" s="52" t="s">
        <v>62</v>
      </c>
    </row>
    <row r="24" spans="2:2" x14ac:dyDescent="0.2">
      <c r="B24" s="52" t="s">
        <v>63</v>
      </c>
    </row>
    <row r="25" spans="2:2" x14ac:dyDescent="0.2">
      <c r="B25" s="52" t="s">
        <v>64</v>
      </c>
    </row>
    <row r="26" spans="2:2" x14ac:dyDescent="0.2">
      <c r="B26" s="52" t="s">
        <v>65</v>
      </c>
    </row>
    <row r="27" spans="2:2" ht="15" x14ac:dyDescent="0.25">
      <c r="B27" s="51" t="s">
        <v>66</v>
      </c>
    </row>
    <row r="28" spans="2:2" x14ac:dyDescent="0.2">
      <c r="B28" s="52" t="s">
        <v>67</v>
      </c>
    </row>
    <row r="29" spans="2:2" ht="15" x14ac:dyDescent="0.25">
      <c r="B29" s="51" t="s">
        <v>68</v>
      </c>
    </row>
    <row r="30" spans="2:2" x14ac:dyDescent="0.2">
      <c r="B30" s="52" t="s">
        <v>69</v>
      </c>
    </row>
    <row r="31" spans="2:2" x14ac:dyDescent="0.2">
      <c r="B31" s="52" t="s">
        <v>70</v>
      </c>
    </row>
    <row r="32" spans="2:2" x14ac:dyDescent="0.2">
      <c r="B32" s="52" t="s">
        <v>71</v>
      </c>
    </row>
    <row r="33" spans="2:2" x14ac:dyDescent="0.2">
      <c r="B33" s="52" t="s">
        <v>72</v>
      </c>
    </row>
    <row r="34" spans="2:2" ht="15" x14ac:dyDescent="0.25">
      <c r="B34" s="51" t="s">
        <v>73</v>
      </c>
    </row>
    <row r="35" spans="2:2" x14ac:dyDescent="0.2">
      <c r="B35" s="52" t="s">
        <v>74</v>
      </c>
    </row>
    <row r="36" spans="2:2" x14ac:dyDescent="0.2">
      <c r="B36" s="52" t="s">
        <v>75</v>
      </c>
    </row>
    <row r="37" spans="2:2" x14ac:dyDescent="0.2">
      <c r="B37" s="52" t="s">
        <v>76</v>
      </c>
    </row>
    <row r="38" spans="2:2" x14ac:dyDescent="0.2">
      <c r="B38" s="52" t="s">
        <v>77</v>
      </c>
    </row>
    <row r="39" spans="2:2" x14ac:dyDescent="0.2">
      <c r="B39" s="52" t="s">
        <v>78</v>
      </c>
    </row>
    <row r="40" spans="2:2" x14ac:dyDescent="0.2">
      <c r="B40" s="52" t="s">
        <v>79</v>
      </c>
    </row>
    <row r="41" spans="2:2" x14ac:dyDescent="0.2">
      <c r="B41" s="52" t="s">
        <v>80</v>
      </c>
    </row>
    <row r="42" spans="2:2" x14ac:dyDescent="0.2">
      <c r="B42" s="52" t="s">
        <v>321</v>
      </c>
    </row>
    <row r="43" spans="2:2" ht="15" x14ac:dyDescent="0.25">
      <c r="B43" s="51" t="s">
        <v>81</v>
      </c>
    </row>
    <row r="44" spans="2:2" x14ac:dyDescent="0.2">
      <c r="B44" s="52" t="s">
        <v>82</v>
      </c>
    </row>
    <row r="45" spans="2:2" x14ac:dyDescent="0.2">
      <c r="B45" s="52" t="s">
        <v>83</v>
      </c>
    </row>
    <row r="46" spans="2:2" x14ac:dyDescent="0.2">
      <c r="B46" s="52" t="s">
        <v>84</v>
      </c>
    </row>
    <row r="47" spans="2:2" x14ac:dyDescent="0.2">
      <c r="B47" s="52" t="s">
        <v>85</v>
      </c>
    </row>
    <row r="48" spans="2:2" x14ac:dyDescent="0.2">
      <c r="B48" s="52" t="s">
        <v>86</v>
      </c>
    </row>
    <row r="49" spans="2:2" ht="15" x14ac:dyDescent="0.25">
      <c r="B49" s="51" t="s">
        <v>87</v>
      </c>
    </row>
    <row r="50" spans="2:2" x14ac:dyDescent="0.2">
      <c r="B50" s="52" t="s">
        <v>88</v>
      </c>
    </row>
    <row r="51" spans="2:2" x14ac:dyDescent="0.2">
      <c r="B51" s="52" t="s">
        <v>89</v>
      </c>
    </row>
    <row r="52" spans="2:2" ht="15" x14ac:dyDescent="0.25">
      <c r="B52" s="51" t="s">
        <v>90</v>
      </c>
    </row>
    <row r="53" spans="2:2" x14ac:dyDescent="0.2">
      <c r="B53" s="52" t="s">
        <v>91</v>
      </c>
    </row>
    <row r="54" spans="2:2" ht="15" x14ac:dyDescent="0.25">
      <c r="B54" s="51" t="s">
        <v>92</v>
      </c>
    </row>
    <row r="55" spans="2:2" x14ac:dyDescent="0.2">
      <c r="B55" s="52" t="s">
        <v>93</v>
      </c>
    </row>
    <row r="56" spans="2:2" ht="15" x14ac:dyDescent="0.25">
      <c r="B56" s="51" t="s">
        <v>94</v>
      </c>
    </row>
    <row r="57" spans="2:2" x14ac:dyDescent="0.2">
      <c r="B57" s="52" t="s">
        <v>95</v>
      </c>
    </row>
    <row r="58" spans="2:2" ht="15" x14ac:dyDescent="0.25">
      <c r="B58" s="51" t="s">
        <v>96</v>
      </c>
    </row>
    <row r="59" spans="2:2" x14ac:dyDescent="0.2">
      <c r="B59" s="52" t="s">
        <v>97</v>
      </c>
    </row>
    <row r="60" spans="2:2" ht="15" x14ac:dyDescent="0.25">
      <c r="B60" s="51" t="s">
        <v>98</v>
      </c>
    </row>
    <row r="61" spans="2:2" x14ac:dyDescent="0.2">
      <c r="B61" s="52" t="s">
        <v>99</v>
      </c>
    </row>
    <row r="62" spans="2:2" ht="15" x14ac:dyDescent="0.25">
      <c r="B62" s="53" t="s">
        <v>100</v>
      </c>
    </row>
    <row r="63" spans="2:2" ht="15" x14ac:dyDescent="0.25">
      <c r="B63" s="51" t="s">
        <v>101</v>
      </c>
    </row>
    <row r="64" spans="2:2" x14ac:dyDescent="0.2">
      <c r="B64" s="52" t="s">
        <v>102</v>
      </c>
    </row>
    <row r="65" spans="2:2" ht="15" x14ac:dyDescent="0.25">
      <c r="B65" s="51" t="s">
        <v>103</v>
      </c>
    </row>
    <row r="66" spans="2:2" x14ac:dyDescent="0.2">
      <c r="B66" s="52" t="s">
        <v>104</v>
      </c>
    </row>
    <row r="67" spans="2:2" ht="15" x14ac:dyDescent="0.25">
      <c r="B67" s="51" t="s">
        <v>105</v>
      </c>
    </row>
    <row r="68" spans="2:2" x14ac:dyDescent="0.2">
      <c r="B68" s="52" t="s">
        <v>106</v>
      </c>
    </row>
    <row r="69" spans="2:2" x14ac:dyDescent="0.2">
      <c r="B69" s="52" t="s">
        <v>328</v>
      </c>
    </row>
    <row r="70" spans="2:2" ht="15" x14ac:dyDescent="0.25">
      <c r="B70" s="51" t="s">
        <v>107</v>
      </c>
    </row>
    <row r="71" spans="2:2" x14ac:dyDescent="0.2">
      <c r="B71" s="52" t="s">
        <v>108</v>
      </c>
    </row>
    <row r="72" spans="2:2" ht="15" x14ac:dyDescent="0.25">
      <c r="B72" s="51" t="s">
        <v>109</v>
      </c>
    </row>
    <row r="73" spans="2:2" x14ac:dyDescent="0.2">
      <c r="B73" s="52" t="s">
        <v>110</v>
      </c>
    </row>
    <row r="74" spans="2:2" ht="15" x14ac:dyDescent="0.25">
      <c r="B74" s="51" t="s">
        <v>111</v>
      </c>
    </row>
    <row r="75" spans="2:2" x14ac:dyDescent="0.2">
      <c r="B75" s="52" t="s">
        <v>112</v>
      </c>
    </row>
    <row r="76" spans="2:2" x14ac:dyDescent="0.2">
      <c r="B76" s="52" t="s">
        <v>113</v>
      </c>
    </row>
    <row r="77" spans="2:2" ht="15" x14ac:dyDescent="0.25">
      <c r="B77" s="53" t="s">
        <v>114</v>
      </c>
    </row>
    <row r="78" spans="2:2" ht="15" x14ac:dyDescent="0.25">
      <c r="B78" s="51" t="s">
        <v>115</v>
      </c>
    </row>
    <row r="79" spans="2:2" x14ac:dyDescent="0.2">
      <c r="B79" s="52" t="s">
        <v>116</v>
      </c>
    </row>
    <row r="80" spans="2:2" ht="15" x14ac:dyDescent="0.25">
      <c r="B80" s="51" t="s">
        <v>117</v>
      </c>
    </row>
    <row r="81" spans="2:2" x14ac:dyDescent="0.2">
      <c r="B81" s="52" t="s">
        <v>118</v>
      </c>
    </row>
    <row r="82" spans="2:2" ht="15" x14ac:dyDescent="0.25">
      <c r="B82" s="51" t="s">
        <v>119</v>
      </c>
    </row>
    <row r="83" spans="2:2" x14ac:dyDescent="0.2">
      <c r="B83" s="52" t="s">
        <v>120</v>
      </c>
    </row>
    <row r="84" spans="2:2" ht="15" x14ac:dyDescent="0.25">
      <c r="B84" s="51" t="s">
        <v>121</v>
      </c>
    </row>
    <row r="85" spans="2:2" x14ac:dyDescent="0.2">
      <c r="B85" s="52" t="s">
        <v>122</v>
      </c>
    </row>
    <row r="86" spans="2:2" ht="15" x14ac:dyDescent="0.25">
      <c r="B86" s="53" t="s">
        <v>123</v>
      </c>
    </row>
    <row r="87" spans="2:2" ht="15" x14ac:dyDescent="0.25">
      <c r="B87" s="51" t="s">
        <v>124</v>
      </c>
    </row>
    <row r="88" spans="2:2" x14ac:dyDescent="0.2">
      <c r="B88" s="52" t="s">
        <v>125</v>
      </c>
    </row>
    <row r="89" spans="2:2" ht="15" x14ac:dyDescent="0.25">
      <c r="B89" s="51" t="s">
        <v>126</v>
      </c>
    </row>
    <row r="90" spans="2:2" x14ac:dyDescent="0.2">
      <c r="B90" s="52" t="s">
        <v>127</v>
      </c>
    </row>
    <row r="91" spans="2:2" ht="15" x14ac:dyDescent="0.25">
      <c r="B91" s="51" t="s">
        <v>128</v>
      </c>
    </row>
    <row r="92" spans="2:2" x14ac:dyDescent="0.2">
      <c r="B92" s="52" t="s">
        <v>129</v>
      </c>
    </row>
    <row r="93" spans="2:2" ht="15" x14ac:dyDescent="0.25">
      <c r="B93" s="51" t="s">
        <v>130</v>
      </c>
    </row>
    <row r="94" spans="2:2" x14ac:dyDescent="0.2">
      <c r="B94" s="52" t="s">
        <v>131</v>
      </c>
    </row>
    <row r="95" spans="2:2" ht="15" x14ac:dyDescent="0.25">
      <c r="B95" s="53" t="s">
        <v>132</v>
      </c>
    </row>
    <row r="96" spans="2:2" ht="15" x14ac:dyDescent="0.25">
      <c r="B96" s="53" t="s">
        <v>133</v>
      </c>
    </row>
    <row r="97" spans="2:2" ht="15" x14ac:dyDescent="0.25">
      <c r="B97" s="51" t="s">
        <v>134</v>
      </c>
    </row>
    <row r="98" spans="2:2" x14ac:dyDescent="0.2">
      <c r="B98" s="52" t="s">
        <v>135</v>
      </c>
    </row>
    <row r="99" spans="2:2" ht="15" x14ac:dyDescent="0.25">
      <c r="B99" s="51" t="s">
        <v>136</v>
      </c>
    </row>
    <row r="100" spans="2:2" x14ac:dyDescent="0.2">
      <c r="B100" s="52" t="s">
        <v>137</v>
      </c>
    </row>
    <row r="101" spans="2:2" ht="15" x14ac:dyDescent="0.25">
      <c r="B101" s="51" t="s">
        <v>138</v>
      </c>
    </row>
    <row r="102" spans="2:2" x14ac:dyDescent="0.2">
      <c r="B102" s="54" t="s">
        <v>324</v>
      </c>
    </row>
    <row r="103" spans="2:2" x14ac:dyDescent="0.2">
      <c r="B103" s="54" t="s">
        <v>322</v>
      </c>
    </row>
    <row r="104" spans="2:2" x14ac:dyDescent="0.2">
      <c r="B104" s="54" t="s">
        <v>325</v>
      </c>
    </row>
    <row r="105" spans="2:2" x14ac:dyDescent="0.2">
      <c r="B105" s="54" t="s">
        <v>326</v>
      </c>
    </row>
    <row r="106" spans="2:2" ht="15" x14ac:dyDescent="0.25">
      <c r="B106" s="51" t="s">
        <v>323</v>
      </c>
    </row>
    <row r="107" spans="2:2" x14ac:dyDescent="0.2">
      <c r="B107" s="52" t="s">
        <v>139</v>
      </c>
    </row>
    <row r="108" spans="2:2" x14ac:dyDescent="0.2">
      <c r="B108" s="52" t="s">
        <v>140</v>
      </c>
    </row>
    <row r="109" spans="2:2" ht="15" x14ac:dyDescent="0.25">
      <c r="B109" s="51" t="s">
        <v>141</v>
      </c>
    </row>
    <row r="110" spans="2:2" x14ac:dyDescent="0.2">
      <c r="B110" s="52" t="s">
        <v>142</v>
      </c>
    </row>
    <row r="111" spans="2:2" ht="15" x14ac:dyDescent="0.25">
      <c r="B111" s="51" t="s">
        <v>143</v>
      </c>
    </row>
    <row r="112" spans="2:2" x14ac:dyDescent="0.2">
      <c r="B112" s="52" t="s">
        <v>144</v>
      </c>
    </row>
    <row r="113" spans="2:2" x14ac:dyDescent="0.2">
      <c r="B113" s="52" t="s">
        <v>145</v>
      </c>
    </row>
    <row r="114" spans="2:2" x14ac:dyDescent="0.2">
      <c r="B114" s="52" t="s">
        <v>146</v>
      </c>
    </row>
    <row r="115" spans="2:2" x14ac:dyDescent="0.2">
      <c r="B115" s="52" t="s">
        <v>147</v>
      </c>
    </row>
    <row r="116" spans="2:2" x14ac:dyDescent="0.2">
      <c r="B116" s="52" t="s">
        <v>148</v>
      </c>
    </row>
    <row r="117" spans="2:2" x14ac:dyDescent="0.2">
      <c r="B117" s="52" t="s">
        <v>149</v>
      </c>
    </row>
    <row r="118" spans="2:2" x14ac:dyDescent="0.2">
      <c r="B118" s="52" t="s">
        <v>150</v>
      </c>
    </row>
    <row r="119" spans="2:2" x14ac:dyDescent="0.2">
      <c r="B119" s="52" t="s">
        <v>151</v>
      </c>
    </row>
    <row r="120" spans="2:2" x14ac:dyDescent="0.2">
      <c r="B120" s="52" t="s">
        <v>152</v>
      </c>
    </row>
    <row r="121" spans="2:2" x14ac:dyDescent="0.2">
      <c r="B121" s="52" t="s">
        <v>153</v>
      </c>
    </row>
    <row r="122" spans="2:2" ht="15" x14ac:dyDescent="0.25">
      <c r="B122" s="51" t="s">
        <v>154</v>
      </c>
    </row>
    <row r="123" spans="2:2" x14ac:dyDescent="0.2">
      <c r="B123" s="52" t="s">
        <v>155</v>
      </c>
    </row>
    <row r="124" spans="2:2" ht="15" x14ac:dyDescent="0.25">
      <c r="B124" s="51" t="s">
        <v>156</v>
      </c>
    </row>
    <row r="125" spans="2:2" x14ac:dyDescent="0.2">
      <c r="B125" s="52" t="s">
        <v>157</v>
      </c>
    </row>
    <row r="126" spans="2:2" x14ac:dyDescent="0.2">
      <c r="B126" s="52" t="s">
        <v>158</v>
      </c>
    </row>
    <row r="127" spans="2:2" ht="15" x14ac:dyDescent="0.25">
      <c r="B127" s="51" t="s">
        <v>159</v>
      </c>
    </row>
    <row r="128" spans="2:2" x14ac:dyDescent="0.2">
      <c r="B128" s="52" t="s">
        <v>160</v>
      </c>
    </row>
    <row r="129" spans="1:2" x14ac:dyDescent="0.2">
      <c r="B129" s="52" t="s">
        <v>161</v>
      </c>
    </row>
    <row r="130" spans="1:2" x14ac:dyDescent="0.2">
      <c r="B130" s="52" t="s">
        <v>162</v>
      </c>
    </row>
    <row r="131" spans="1:2" x14ac:dyDescent="0.2">
      <c r="B131" s="52" t="s">
        <v>163</v>
      </c>
    </row>
    <row r="132" spans="1:2" x14ac:dyDescent="0.2">
      <c r="B132" s="52" t="s">
        <v>164</v>
      </c>
    </row>
    <row r="133" spans="1:2" x14ac:dyDescent="0.2">
      <c r="B133" s="52" t="s">
        <v>165</v>
      </c>
    </row>
    <row r="134" spans="1:2" ht="15" x14ac:dyDescent="0.25">
      <c r="B134" s="51" t="s">
        <v>166</v>
      </c>
    </row>
    <row r="135" spans="1:2" x14ac:dyDescent="0.2">
      <c r="B135" s="52" t="s">
        <v>167</v>
      </c>
    </row>
    <row r="136" spans="1:2" x14ac:dyDescent="0.2">
      <c r="B136" s="52" t="s">
        <v>168</v>
      </c>
    </row>
    <row r="137" spans="1:2" ht="15" x14ac:dyDescent="0.25">
      <c r="B137" s="51" t="s">
        <v>169</v>
      </c>
    </row>
    <row r="138" spans="1:2" x14ac:dyDescent="0.2">
      <c r="B138" s="52" t="s">
        <v>335</v>
      </c>
    </row>
    <row r="139" spans="1:2" ht="15" x14ac:dyDescent="0.25">
      <c r="A139" s="53"/>
      <c r="B139" s="53" t="s">
        <v>334</v>
      </c>
    </row>
    <row r="140" spans="1:2" ht="15" x14ac:dyDescent="0.25">
      <c r="B140" s="51" t="s">
        <v>170</v>
      </c>
    </row>
    <row r="141" spans="1:2" x14ac:dyDescent="0.2">
      <c r="B141" s="52" t="s">
        <v>171</v>
      </c>
    </row>
    <row r="142" spans="1:2" ht="15" x14ac:dyDescent="0.25">
      <c r="B142" s="51" t="s">
        <v>172</v>
      </c>
    </row>
    <row r="143" spans="1:2" x14ac:dyDescent="0.2">
      <c r="B143" s="52" t="s">
        <v>173</v>
      </c>
    </row>
    <row r="144" spans="1:2" ht="15" x14ac:dyDescent="0.25">
      <c r="B144" s="51" t="s">
        <v>174</v>
      </c>
    </row>
    <row r="145" spans="2:2" x14ac:dyDescent="0.2">
      <c r="B145" s="52" t="s">
        <v>175</v>
      </c>
    </row>
    <row r="146" spans="2:2" ht="15" x14ac:dyDescent="0.25">
      <c r="B146" s="51" t="s">
        <v>176</v>
      </c>
    </row>
    <row r="147" spans="2:2" x14ac:dyDescent="0.2">
      <c r="B147" s="52" t="s">
        <v>177</v>
      </c>
    </row>
    <row r="148" spans="2:2" ht="15" x14ac:dyDescent="0.25">
      <c r="B148" s="51" t="s">
        <v>178</v>
      </c>
    </row>
    <row r="149" spans="2:2" x14ac:dyDescent="0.2">
      <c r="B149" s="52" t="s">
        <v>179</v>
      </c>
    </row>
    <row r="150" spans="2:2" ht="15" x14ac:dyDescent="0.25">
      <c r="B150" s="53" t="s">
        <v>180</v>
      </c>
    </row>
    <row r="151" spans="2:2" ht="15" x14ac:dyDescent="0.25">
      <c r="B151" s="53" t="s">
        <v>181</v>
      </c>
    </row>
    <row r="152" spans="2:2" x14ac:dyDescent="0.2">
      <c r="B152" s="52" t="s">
        <v>182</v>
      </c>
    </row>
    <row r="153" spans="2:2" ht="15" x14ac:dyDescent="0.25">
      <c r="B153" s="53" t="s">
        <v>183</v>
      </c>
    </row>
    <row r="154" spans="2:2" x14ac:dyDescent="0.2">
      <c r="B154" s="52" t="s">
        <v>184</v>
      </c>
    </row>
    <row r="155" spans="2:2" x14ac:dyDescent="0.2">
      <c r="B155" s="52" t="s">
        <v>185</v>
      </c>
    </row>
    <row r="156" spans="2:2" ht="15" x14ac:dyDescent="0.25">
      <c r="B156" s="53" t="s">
        <v>186</v>
      </c>
    </row>
    <row r="157" spans="2:2" x14ac:dyDescent="0.2">
      <c r="B157" s="52" t="s">
        <v>187</v>
      </c>
    </row>
    <row r="158" spans="2:2" ht="15" x14ac:dyDescent="0.25">
      <c r="B158" s="53" t="s">
        <v>188</v>
      </c>
    </row>
    <row r="159" spans="2:2" x14ac:dyDescent="0.2">
      <c r="B159" s="52" t="s">
        <v>189</v>
      </c>
    </row>
    <row r="160" spans="2:2" x14ac:dyDescent="0.2">
      <c r="B160" s="52" t="s">
        <v>190</v>
      </c>
    </row>
    <row r="161" spans="2:2" x14ac:dyDescent="0.2">
      <c r="B161" s="52" t="s">
        <v>191</v>
      </c>
    </row>
    <row r="162" spans="2:2" ht="15" x14ac:dyDescent="0.25">
      <c r="B162" s="53" t="s">
        <v>192</v>
      </c>
    </row>
    <row r="163" spans="2:2" ht="15" x14ac:dyDescent="0.25">
      <c r="B163" s="53" t="s">
        <v>193</v>
      </c>
    </row>
    <row r="164" spans="2:2" x14ac:dyDescent="0.2">
      <c r="B164" s="52" t="s">
        <v>194</v>
      </c>
    </row>
    <row r="165" spans="2:2" ht="15" x14ac:dyDescent="0.25">
      <c r="B165" s="53" t="s">
        <v>195</v>
      </c>
    </row>
    <row r="166" spans="2:2" x14ac:dyDescent="0.2">
      <c r="B166" s="52" t="s">
        <v>196</v>
      </c>
    </row>
    <row r="167" spans="2:2" ht="15" x14ac:dyDescent="0.25">
      <c r="B167" s="53" t="s">
        <v>197</v>
      </c>
    </row>
    <row r="168" spans="2:2" x14ac:dyDescent="0.2">
      <c r="B168" s="52" t="s">
        <v>198</v>
      </c>
    </row>
    <row r="169" spans="2:2" ht="15" x14ac:dyDescent="0.25">
      <c r="B169" s="53" t="s">
        <v>199</v>
      </c>
    </row>
    <row r="170" spans="2:2" x14ac:dyDescent="0.2">
      <c r="B170" s="52" t="s">
        <v>200</v>
      </c>
    </row>
    <row r="171" spans="2:2" ht="15" x14ac:dyDescent="0.25">
      <c r="B171" s="53" t="s">
        <v>201</v>
      </c>
    </row>
    <row r="172" spans="2:2" ht="15" x14ac:dyDescent="0.25">
      <c r="B172" s="53" t="s">
        <v>202</v>
      </c>
    </row>
    <row r="173" spans="2:2" ht="15" x14ac:dyDescent="0.25">
      <c r="B173" s="51" t="s">
        <v>203</v>
      </c>
    </row>
    <row r="174" spans="2:2" x14ac:dyDescent="0.2">
      <c r="B174" s="52" t="s">
        <v>204</v>
      </c>
    </row>
    <row r="175" spans="2:2" x14ac:dyDescent="0.2">
      <c r="B175" s="52" t="s">
        <v>205</v>
      </c>
    </row>
    <row r="176" spans="2:2" x14ac:dyDescent="0.2">
      <c r="B176" s="52" t="s">
        <v>206</v>
      </c>
    </row>
    <row r="177" spans="2:2" x14ac:dyDescent="0.2">
      <c r="B177" s="52" t="s">
        <v>207</v>
      </c>
    </row>
    <row r="178" spans="2:2" x14ac:dyDescent="0.2">
      <c r="B178" s="52" t="s">
        <v>208</v>
      </c>
    </row>
    <row r="179" spans="2:2" x14ac:dyDescent="0.2">
      <c r="B179" s="52" t="s">
        <v>209</v>
      </c>
    </row>
    <row r="180" spans="2:2" x14ac:dyDescent="0.2">
      <c r="B180" s="52" t="s">
        <v>210</v>
      </c>
    </row>
    <row r="181" spans="2:2" x14ac:dyDescent="0.2">
      <c r="B181" s="52" t="s">
        <v>211</v>
      </c>
    </row>
    <row r="182" spans="2:2" x14ac:dyDescent="0.2">
      <c r="B182" s="52" t="s">
        <v>212</v>
      </c>
    </row>
    <row r="183" spans="2:2" x14ac:dyDescent="0.2">
      <c r="B183" s="52" t="s">
        <v>213</v>
      </c>
    </row>
    <row r="184" spans="2:2" x14ac:dyDescent="0.2">
      <c r="B184" s="52" t="s">
        <v>214</v>
      </c>
    </row>
    <row r="185" spans="2:2" x14ac:dyDescent="0.2">
      <c r="B185" s="52" t="s">
        <v>215</v>
      </c>
    </row>
    <row r="186" spans="2:2" x14ac:dyDescent="0.2">
      <c r="B186" s="52" t="s">
        <v>216</v>
      </c>
    </row>
    <row r="187" spans="2:2" x14ac:dyDescent="0.2">
      <c r="B187" s="52" t="s">
        <v>217</v>
      </c>
    </row>
    <row r="188" spans="2:2" ht="15" x14ac:dyDescent="0.25">
      <c r="B188" s="53" t="s">
        <v>218</v>
      </c>
    </row>
    <row r="189" spans="2:2" ht="15" x14ac:dyDescent="0.25">
      <c r="B189" s="51" t="s">
        <v>219</v>
      </c>
    </row>
    <row r="190" spans="2:2" x14ac:dyDescent="0.2">
      <c r="B190" s="52" t="s">
        <v>220</v>
      </c>
    </row>
    <row r="191" spans="2:2" x14ac:dyDescent="0.2">
      <c r="B191" s="52" t="s">
        <v>221</v>
      </c>
    </row>
    <row r="192" spans="2:2" x14ac:dyDescent="0.2">
      <c r="B192" s="52" t="s">
        <v>222</v>
      </c>
    </row>
    <row r="193" spans="2:2" x14ac:dyDescent="0.2">
      <c r="B193" s="52" t="s">
        <v>223</v>
      </c>
    </row>
    <row r="194" spans="2:2" x14ac:dyDescent="0.2">
      <c r="B194" s="52" t="s">
        <v>224</v>
      </c>
    </row>
    <row r="195" spans="2:2" x14ac:dyDescent="0.2">
      <c r="B195" s="52" t="s">
        <v>225</v>
      </c>
    </row>
    <row r="196" spans="2:2" x14ac:dyDescent="0.2">
      <c r="B196" s="52" t="s">
        <v>226</v>
      </c>
    </row>
    <row r="197" spans="2:2" x14ac:dyDescent="0.2">
      <c r="B197" s="52" t="s">
        <v>336</v>
      </c>
    </row>
    <row r="198" spans="2:2" x14ac:dyDescent="0.2">
      <c r="B198" s="52" t="s">
        <v>337</v>
      </c>
    </row>
    <row r="199" spans="2:2" x14ac:dyDescent="0.2">
      <c r="B199" s="52" t="s">
        <v>227</v>
      </c>
    </row>
    <row r="200" spans="2:2" x14ac:dyDescent="0.2">
      <c r="B200" s="52" t="s">
        <v>228</v>
      </c>
    </row>
    <row r="201" spans="2:2" x14ac:dyDescent="0.2">
      <c r="B201" s="52" t="s">
        <v>229</v>
      </c>
    </row>
    <row r="202" spans="2:2" x14ac:dyDescent="0.2">
      <c r="B202" s="52" t="s">
        <v>230</v>
      </c>
    </row>
    <row r="203" spans="2:2" x14ac:dyDescent="0.2">
      <c r="B203" s="52" t="s">
        <v>231</v>
      </c>
    </row>
    <row r="204" spans="2:2" x14ac:dyDescent="0.2">
      <c r="B204" s="52" t="s">
        <v>232</v>
      </c>
    </row>
    <row r="205" spans="2:2" x14ac:dyDescent="0.2">
      <c r="B205" s="52" t="s">
        <v>233</v>
      </c>
    </row>
    <row r="206" spans="2:2" x14ac:dyDescent="0.2">
      <c r="B206" s="52" t="s">
        <v>234</v>
      </c>
    </row>
    <row r="207" spans="2:2" x14ac:dyDescent="0.2">
      <c r="B207" s="52" t="s">
        <v>235</v>
      </c>
    </row>
    <row r="208" spans="2:2" x14ac:dyDescent="0.2">
      <c r="B208" s="52" t="s">
        <v>236</v>
      </c>
    </row>
    <row r="209" spans="2:2" x14ac:dyDescent="0.2">
      <c r="B209" s="52" t="s">
        <v>237</v>
      </c>
    </row>
    <row r="210" spans="2:2" x14ac:dyDescent="0.2">
      <c r="B210" s="52" t="s">
        <v>238</v>
      </c>
    </row>
    <row r="211" spans="2:2" x14ac:dyDescent="0.2">
      <c r="B211" s="52" t="s">
        <v>239</v>
      </c>
    </row>
    <row r="212" spans="2:2" x14ac:dyDescent="0.2">
      <c r="B212" s="52" t="s">
        <v>240</v>
      </c>
    </row>
    <row r="213" spans="2:2" x14ac:dyDescent="0.2">
      <c r="B213" s="52" t="s">
        <v>241</v>
      </c>
    </row>
    <row r="214" spans="2:2" x14ac:dyDescent="0.2">
      <c r="B214" s="52" t="s">
        <v>242</v>
      </c>
    </row>
    <row r="215" spans="2:2" x14ac:dyDescent="0.2">
      <c r="B215" s="52" t="s">
        <v>243</v>
      </c>
    </row>
    <row r="216" spans="2:2" x14ac:dyDescent="0.2">
      <c r="B216" s="52" t="s">
        <v>244</v>
      </c>
    </row>
    <row r="217" spans="2:2" x14ac:dyDescent="0.2">
      <c r="B217" s="52" t="s">
        <v>245</v>
      </c>
    </row>
    <row r="218" spans="2:2" x14ac:dyDescent="0.2">
      <c r="B218" s="52" t="s">
        <v>246</v>
      </c>
    </row>
    <row r="219" spans="2:2" x14ac:dyDescent="0.2">
      <c r="B219" s="52" t="s">
        <v>329</v>
      </c>
    </row>
    <row r="220" spans="2:2" ht="15" x14ac:dyDescent="0.25">
      <c r="B220" s="51" t="s">
        <v>247</v>
      </c>
    </row>
    <row r="221" spans="2:2" x14ac:dyDescent="0.2">
      <c r="B221" s="52" t="s">
        <v>248</v>
      </c>
    </row>
    <row r="222" spans="2:2" ht="15" x14ac:dyDescent="0.25">
      <c r="B222" s="51" t="s">
        <v>249</v>
      </c>
    </row>
    <row r="223" spans="2:2" x14ac:dyDescent="0.2">
      <c r="B223" s="52" t="s">
        <v>250</v>
      </c>
    </row>
    <row r="224" spans="2:2" x14ac:dyDescent="0.2">
      <c r="B224" s="52" t="s">
        <v>251</v>
      </c>
    </row>
    <row r="225" spans="2:2" x14ac:dyDescent="0.2">
      <c r="B225" s="52" t="s">
        <v>252</v>
      </c>
    </row>
    <row r="226" spans="2:2" ht="15" x14ac:dyDescent="0.25">
      <c r="B226" s="51" t="s">
        <v>253</v>
      </c>
    </row>
    <row r="227" spans="2:2" x14ac:dyDescent="0.2">
      <c r="B227" s="52" t="s">
        <v>254</v>
      </c>
    </row>
    <row r="228" spans="2:2" ht="15" x14ac:dyDescent="0.25">
      <c r="B228" s="51" t="s">
        <v>255</v>
      </c>
    </row>
    <row r="229" spans="2:2" x14ac:dyDescent="0.2">
      <c r="B229" s="52" t="s">
        <v>256</v>
      </c>
    </row>
    <row r="230" spans="2:2" ht="15" x14ac:dyDescent="0.25">
      <c r="B230" s="53" t="s">
        <v>257</v>
      </c>
    </row>
    <row r="231" spans="2:2" ht="15" x14ac:dyDescent="0.25">
      <c r="B231" s="51" t="s">
        <v>258</v>
      </c>
    </row>
    <row r="232" spans="2:2" x14ac:dyDescent="0.2">
      <c r="B232" s="52" t="s">
        <v>259</v>
      </c>
    </row>
    <row r="233" spans="2:2" x14ac:dyDescent="0.2">
      <c r="B233" s="52" t="s">
        <v>260</v>
      </c>
    </row>
    <row r="234" spans="2:2" x14ac:dyDescent="0.2">
      <c r="B234" s="52" t="s">
        <v>261</v>
      </c>
    </row>
    <row r="235" spans="2:2" x14ac:dyDescent="0.2">
      <c r="B235" s="52" t="s">
        <v>262</v>
      </c>
    </row>
    <row r="236" spans="2:2" ht="15" x14ac:dyDescent="0.25">
      <c r="B236" s="53" t="s">
        <v>263</v>
      </c>
    </row>
    <row r="237" spans="2:2" ht="15" x14ac:dyDescent="0.25">
      <c r="B237" s="51" t="s">
        <v>264</v>
      </c>
    </row>
    <row r="238" spans="2:2" x14ac:dyDescent="0.2">
      <c r="B238" s="52" t="s">
        <v>265</v>
      </c>
    </row>
    <row r="239" spans="2:2" x14ac:dyDescent="0.2">
      <c r="B239" s="52" t="s">
        <v>266</v>
      </c>
    </row>
    <row r="240" spans="2:2" x14ac:dyDescent="0.2">
      <c r="B240" s="52" t="s">
        <v>267</v>
      </c>
    </row>
    <row r="241" spans="2:2" ht="15" x14ac:dyDescent="0.25">
      <c r="B241" s="51" t="s">
        <v>268</v>
      </c>
    </row>
    <row r="242" spans="2:2" x14ac:dyDescent="0.2">
      <c r="B242" s="52" t="s">
        <v>269</v>
      </c>
    </row>
    <row r="243" spans="2:2" ht="15" x14ac:dyDescent="0.25">
      <c r="B243" s="51" t="s">
        <v>270</v>
      </c>
    </row>
    <row r="244" spans="2:2" x14ac:dyDescent="0.2">
      <c r="B244" s="52" t="s">
        <v>271</v>
      </c>
    </row>
    <row r="245" spans="2:2" ht="15" x14ac:dyDescent="0.25">
      <c r="B245" s="53" t="s">
        <v>272</v>
      </c>
    </row>
    <row r="246" spans="2:2" ht="15" x14ac:dyDescent="0.25">
      <c r="B246" s="51" t="s">
        <v>273</v>
      </c>
    </row>
    <row r="247" spans="2:2" x14ac:dyDescent="0.2">
      <c r="B247" s="52" t="s">
        <v>274</v>
      </c>
    </row>
    <row r="248" spans="2:2" x14ac:dyDescent="0.2">
      <c r="B248" s="52" t="s">
        <v>275</v>
      </c>
    </row>
    <row r="249" spans="2:2" x14ac:dyDescent="0.2">
      <c r="B249" s="52" t="s">
        <v>276</v>
      </c>
    </row>
    <row r="250" spans="2:2" x14ac:dyDescent="0.2">
      <c r="B250" s="52" t="s">
        <v>277</v>
      </c>
    </row>
    <row r="251" spans="2:2" x14ac:dyDescent="0.2">
      <c r="B251" s="52" t="s">
        <v>278</v>
      </c>
    </row>
    <row r="252" spans="2:2" x14ac:dyDescent="0.2">
      <c r="B252" s="52" t="s">
        <v>279</v>
      </c>
    </row>
    <row r="253" spans="2:2" x14ac:dyDescent="0.2">
      <c r="B253" s="52" t="s">
        <v>280</v>
      </c>
    </row>
    <row r="254" spans="2:2" x14ac:dyDescent="0.2">
      <c r="B254" s="52" t="s">
        <v>281</v>
      </c>
    </row>
    <row r="255" spans="2:2" x14ac:dyDescent="0.2">
      <c r="B255" s="52" t="s">
        <v>282</v>
      </c>
    </row>
    <row r="256" spans="2:2" x14ac:dyDescent="0.2">
      <c r="B256" s="52" t="s">
        <v>283</v>
      </c>
    </row>
    <row r="257" spans="2:2" x14ac:dyDescent="0.2">
      <c r="B257" s="52" t="s">
        <v>284</v>
      </c>
    </row>
    <row r="258" spans="2:2" x14ac:dyDescent="0.2">
      <c r="B258" s="52" t="s">
        <v>285</v>
      </c>
    </row>
    <row r="259" spans="2:2" ht="15" x14ac:dyDescent="0.25">
      <c r="B259" s="53" t="s">
        <v>286</v>
      </c>
    </row>
    <row r="260" spans="2:2" ht="15" x14ac:dyDescent="0.25">
      <c r="B260" s="51" t="s">
        <v>287</v>
      </c>
    </row>
    <row r="261" spans="2:2" x14ac:dyDescent="0.2">
      <c r="B261" s="52" t="s">
        <v>288</v>
      </c>
    </row>
    <row r="262" spans="2:2" ht="15" x14ac:dyDescent="0.25">
      <c r="B262" s="53" t="s">
        <v>289</v>
      </c>
    </row>
    <row r="263" spans="2:2" ht="15" x14ac:dyDescent="0.25">
      <c r="B263" s="53" t="s">
        <v>290</v>
      </c>
    </row>
    <row r="264" spans="2:2" ht="15" x14ac:dyDescent="0.25">
      <c r="B264" s="51" t="s">
        <v>291</v>
      </c>
    </row>
    <row r="265" spans="2:2" x14ac:dyDescent="0.2">
      <c r="B265" s="52" t="s">
        <v>292</v>
      </c>
    </row>
    <row r="266" spans="2:2" x14ac:dyDescent="0.2">
      <c r="B266" s="52" t="s">
        <v>293</v>
      </c>
    </row>
    <row r="267" spans="2:2" x14ac:dyDescent="0.2">
      <c r="B267" s="52" t="s">
        <v>294</v>
      </c>
    </row>
    <row r="268" spans="2:2" ht="15" x14ac:dyDescent="0.25">
      <c r="B268" s="53" t="s">
        <v>295</v>
      </c>
    </row>
    <row r="269" spans="2:2" ht="15" x14ac:dyDescent="0.25">
      <c r="B269" s="51" t="s">
        <v>296</v>
      </c>
    </row>
    <row r="270" spans="2:2" x14ac:dyDescent="0.2">
      <c r="B270" s="52" t="s">
        <v>297</v>
      </c>
    </row>
    <row r="271" spans="2:2" x14ac:dyDescent="0.2">
      <c r="B271" s="52" t="s">
        <v>298</v>
      </c>
    </row>
    <row r="272" spans="2:2" x14ac:dyDescent="0.2">
      <c r="B272" s="52" t="s">
        <v>299</v>
      </c>
    </row>
    <row r="273" spans="2:2" x14ac:dyDescent="0.2">
      <c r="B273" s="52" t="s">
        <v>300</v>
      </c>
    </row>
    <row r="274" spans="2:2" x14ac:dyDescent="0.2">
      <c r="B274" s="52" t="s">
        <v>301</v>
      </c>
    </row>
    <row r="275" spans="2:2" x14ac:dyDescent="0.2">
      <c r="B275" s="52" t="s">
        <v>302</v>
      </c>
    </row>
    <row r="276" spans="2:2" ht="15" x14ac:dyDescent="0.25">
      <c r="B276" s="51" t="s">
        <v>303</v>
      </c>
    </row>
    <row r="277" spans="2:2" x14ac:dyDescent="0.2">
      <c r="B277" s="52" t="s">
        <v>304</v>
      </c>
    </row>
    <row r="278" spans="2:2" ht="15" x14ac:dyDescent="0.25">
      <c r="B278" s="51" t="s">
        <v>305</v>
      </c>
    </row>
    <row r="279" spans="2:2" x14ac:dyDescent="0.2">
      <c r="B279" s="52" t="s">
        <v>306</v>
      </c>
    </row>
    <row r="280" spans="2:2" ht="15" x14ac:dyDescent="0.25">
      <c r="B280" s="53" t="s">
        <v>307</v>
      </c>
    </row>
    <row r="281" spans="2:2" x14ac:dyDescent="0.2">
      <c r="B281" s="52" t="s">
        <v>308</v>
      </c>
    </row>
    <row r="282" spans="2:2" x14ac:dyDescent="0.2">
      <c r="B282" s="52" t="s">
        <v>309</v>
      </c>
    </row>
    <row r="283" spans="2:2" x14ac:dyDescent="0.2">
      <c r="B283" s="52" t="s">
        <v>310</v>
      </c>
    </row>
    <row r="284" spans="2:2" x14ac:dyDescent="0.2">
      <c r="B284" s="52" t="s">
        <v>311</v>
      </c>
    </row>
    <row r="285" spans="2:2" x14ac:dyDescent="0.2">
      <c r="B285" s="52" t="s">
        <v>312</v>
      </c>
    </row>
    <row r="286" spans="2:2" x14ac:dyDescent="0.2">
      <c r="B286" s="52" t="s">
        <v>313</v>
      </c>
    </row>
    <row r="287" spans="2:2" x14ac:dyDescent="0.2">
      <c r="B287" s="52" t="s">
        <v>314</v>
      </c>
    </row>
    <row r="288" spans="2:2" x14ac:dyDescent="0.2">
      <c r="B288" s="52" t="s">
        <v>315</v>
      </c>
    </row>
    <row r="289" spans="2:2" x14ac:dyDescent="0.2">
      <c r="B289" s="52" t="s">
        <v>316</v>
      </c>
    </row>
    <row r="290" spans="2:2" x14ac:dyDescent="0.2">
      <c r="B290" s="52" t="s">
        <v>317</v>
      </c>
    </row>
    <row r="291" spans="2:2" x14ac:dyDescent="0.2">
      <c r="B291" s="52" t="s">
        <v>318</v>
      </c>
    </row>
    <row r="292" spans="2:2" x14ac:dyDescent="0.2">
      <c r="B292" s="52" t="s">
        <v>319</v>
      </c>
    </row>
    <row r="293" spans="2:2" x14ac:dyDescent="0.2">
      <c r="B293" s="52" t="s">
        <v>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FE(1)</vt:lpstr>
      <vt:lpstr>NC(1)</vt:lpstr>
      <vt:lpstr>ND(1)</vt:lpstr>
      <vt:lpstr>BOL</vt:lpstr>
      <vt:lpstr>PDC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2022-05-06T17:08:06Z</cp:lastPrinted>
  <dcterms:created xsi:type="dcterms:W3CDTF">2015-06-05T18:19:34Z</dcterms:created>
  <dcterms:modified xsi:type="dcterms:W3CDTF">2022-05-16T14:59:32Z</dcterms:modified>
</cp:coreProperties>
</file>